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612" windowWidth="13752" windowHeight="8196"/>
  </bookViews>
  <sheets>
    <sheet name="Altersrente" sheetId="6" r:id="rId1"/>
    <sheet name="AHV-Ueb.Rente " sheetId="7" r:id="rId2"/>
  </sheets>
  <externalReferences>
    <externalReference r:id="rId3"/>
  </externalReferences>
  <definedNames>
    <definedName name="Augm_wx">[1]paramètres!$F$9</definedName>
    <definedName name="Augm_wy">[1]paramètres!$F$10</definedName>
    <definedName name="BasesTech">[1]BasesTech!$A$6:$IV$99</definedName>
    <definedName name="BonifCompl_s_2">[1]paramètres!$M$23</definedName>
    <definedName name="difsex">[1]BasesTech!$C$1</definedName>
    <definedName name="Inflation">[1]paramètres!$O$6</definedName>
    <definedName name="m">[1]paramètres!$J$31</definedName>
    <definedName name="ProbDéc_réd">[1]paramètres!$F$8</definedName>
    <definedName name="ProbInv_réd">[1]paramètres!$F$7</definedName>
    <definedName name="s">[1]paramètres!$F$28</definedName>
    <definedName name="TauxConv">[1]paramètres!$A$34:$B$42</definedName>
    <definedName name="TauxTech">[1]paramètres!$O$12</definedName>
    <definedName name="TxIproj">[1]paramètres!$O$7</definedName>
    <definedName name="_xlnm.Print_Area" localSheetId="1">'AHV-Ueb.Rente '!$B$1:$K$28</definedName>
    <definedName name="_xlnm.Print_Area" localSheetId="0">Altersrente!$B$1:$Q$32</definedName>
  </definedNames>
  <calcPr calcId="145621"/>
</workbook>
</file>

<file path=xl/calcChain.xml><?xml version="1.0" encoding="utf-8"?>
<calcChain xmlns="http://schemas.openxmlformats.org/spreadsheetml/2006/main">
  <c r="P65" i="6" l="1"/>
  <c r="O65" i="6"/>
  <c r="N65" i="6"/>
  <c r="M65" i="6"/>
  <c r="L65" i="6"/>
  <c r="K65" i="6"/>
  <c r="J65" i="6"/>
  <c r="I65" i="6"/>
  <c r="H65" i="6"/>
  <c r="G65" i="6"/>
  <c r="F65" i="6"/>
  <c r="E65" i="6"/>
  <c r="D65" i="6"/>
  <c r="C27" i="7" l="1"/>
  <c r="E21" i="7"/>
  <c r="E22" i="7" s="1"/>
  <c r="E23" i="7" s="1"/>
  <c r="E24" i="7" s="1"/>
  <c r="E25" i="7" s="1"/>
  <c r="E20" i="7"/>
  <c r="C31" i="6"/>
  <c r="D73" i="6" l="1"/>
  <c r="O29" i="6" l="1"/>
  <c r="O28" i="6"/>
  <c r="O27" i="6"/>
  <c r="O26" i="6"/>
  <c r="O25" i="6"/>
  <c r="O24" i="6"/>
  <c r="O23" i="6"/>
  <c r="O22" i="6"/>
  <c r="O21" i="6"/>
  <c r="O20" i="6"/>
  <c r="O19" i="6"/>
  <c r="O18" i="6"/>
  <c r="O17" i="6"/>
  <c r="E18" i="6"/>
  <c r="E19" i="6" s="1"/>
  <c r="E20" i="6" s="1"/>
  <c r="E21" i="6" s="1"/>
  <c r="E22" i="6" s="1"/>
  <c r="E23" i="6" s="1"/>
  <c r="E24" i="6" s="1"/>
  <c r="E25" i="6" s="1"/>
  <c r="E26" i="6" s="1"/>
  <c r="E27" i="6" s="1"/>
  <c r="E28" i="6" s="1"/>
  <c r="E29" i="6" s="1"/>
  <c r="I51" i="7"/>
  <c r="J51" i="7"/>
  <c r="C47" i="7"/>
  <c r="C69" i="6"/>
  <c r="H52" i="7"/>
  <c r="H51" i="7"/>
  <c r="G51" i="7"/>
  <c r="F51" i="7"/>
  <c r="E51" i="7"/>
  <c r="D51" i="7"/>
  <c r="C52" i="7"/>
  <c r="I52" i="7" s="1"/>
  <c r="C74" i="6"/>
  <c r="L74" i="6" s="1"/>
  <c r="P73" i="6"/>
  <c r="O73" i="6"/>
  <c r="N73" i="6"/>
  <c r="M73" i="6"/>
  <c r="L73" i="6"/>
  <c r="K73" i="6"/>
  <c r="J73" i="6"/>
  <c r="I73" i="6"/>
  <c r="H73" i="6"/>
  <c r="G73" i="6"/>
  <c r="F73" i="6"/>
  <c r="E73" i="6"/>
  <c r="K74" i="6"/>
  <c r="G74" i="6"/>
  <c r="M74" i="6"/>
  <c r="E74" i="6"/>
  <c r="N74" i="6"/>
  <c r="J74" i="6"/>
  <c r="D52" i="7" l="1"/>
  <c r="O74" i="6"/>
  <c r="H74" i="6"/>
  <c r="C75" i="6"/>
  <c r="K75" i="6" s="1"/>
  <c r="F74" i="6"/>
  <c r="D74" i="6"/>
  <c r="I74" i="6"/>
  <c r="P74" i="6"/>
  <c r="C53" i="7"/>
  <c r="E52" i="7"/>
  <c r="J52" i="7"/>
  <c r="F52" i="7"/>
  <c r="G52" i="7"/>
  <c r="H75" i="6"/>
  <c r="N75" i="6"/>
  <c r="F75" i="6"/>
  <c r="M75" i="6"/>
  <c r="E75" i="6"/>
  <c r="L75" i="6"/>
  <c r="O75" i="6"/>
  <c r="D75" i="6"/>
  <c r="J75" i="6"/>
  <c r="J53" i="7" l="1"/>
  <c r="E53" i="7"/>
  <c r="I53" i="7"/>
  <c r="H53" i="7"/>
  <c r="D53" i="7"/>
  <c r="G53" i="7"/>
  <c r="F53" i="7"/>
  <c r="C54" i="7"/>
  <c r="C76" i="6"/>
  <c r="G75" i="6"/>
  <c r="P75" i="6"/>
  <c r="I75" i="6"/>
  <c r="N76" i="6" l="1"/>
  <c r="H76" i="6"/>
  <c r="L76" i="6"/>
  <c r="O76" i="6"/>
  <c r="P76" i="6"/>
  <c r="K76" i="6"/>
  <c r="F76" i="6"/>
  <c r="C77" i="6"/>
  <c r="M76" i="6"/>
  <c r="I76" i="6"/>
  <c r="J76" i="6"/>
  <c r="D76" i="6"/>
  <c r="E76" i="6"/>
  <c r="G76" i="6"/>
  <c r="G54" i="7"/>
  <c r="F54" i="7"/>
  <c r="I54" i="7"/>
  <c r="J54" i="7"/>
  <c r="E54" i="7"/>
  <c r="H54" i="7"/>
  <c r="D54" i="7"/>
  <c r="C55" i="7"/>
  <c r="E77" i="6" l="1"/>
  <c r="G77" i="6"/>
  <c r="P77" i="6"/>
  <c r="L77" i="6"/>
  <c r="N77" i="6"/>
  <c r="M77" i="6"/>
  <c r="I77" i="6"/>
  <c r="K77" i="6"/>
  <c r="O77" i="6"/>
  <c r="J77" i="6"/>
  <c r="D77" i="6"/>
  <c r="F77" i="6"/>
  <c r="H77" i="6"/>
  <c r="C78" i="6"/>
  <c r="J55" i="7"/>
  <c r="E55" i="7"/>
  <c r="H55" i="7"/>
  <c r="D55" i="7"/>
  <c r="G55" i="7"/>
  <c r="I55" i="7"/>
  <c r="F55" i="7"/>
  <c r="C56" i="7"/>
  <c r="G78" i="6" l="1"/>
  <c r="M78" i="6"/>
  <c r="F78" i="6"/>
  <c r="I78" i="6"/>
  <c r="E78" i="6"/>
  <c r="H78" i="6"/>
  <c r="N78" i="6"/>
  <c r="J78" i="6"/>
  <c r="D78" i="6"/>
  <c r="L78" i="6"/>
  <c r="P78" i="6"/>
  <c r="K78" i="6"/>
  <c r="C79" i="6"/>
  <c r="O78" i="6"/>
  <c r="I56" i="7"/>
  <c r="G56" i="7"/>
  <c r="F56" i="7"/>
  <c r="J56" i="7"/>
  <c r="E56" i="7"/>
  <c r="D56" i="7"/>
  <c r="C57" i="7"/>
  <c r="H56" i="7"/>
  <c r="J57" i="7" l="1"/>
  <c r="E57" i="7"/>
  <c r="I57" i="7"/>
  <c r="H57" i="7"/>
  <c r="D57" i="7"/>
  <c r="G57" i="7"/>
  <c r="F57" i="7"/>
  <c r="C58" i="7"/>
  <c r="P79" i="6"/>
  <c r="I79" i="6"/>
  <c r="D79" i="6"/>
  <c r="J79" i="6"/>
  <c r="C80" i="6"/>
  <c r="L79" i="6"/>
  <c r="H79" i="6"/>
  <c r="O79" i="6"/>
  <c r="K79" i="6"/>
  <c r="G79" i="6"/>
  <c r="N79" i="6"/>
  <c r="M79" i="6"/>
  <c r="F79" i="6"/>
  <c r="E79" i="6"/>
  <c r="G58" i="7" l="1"/>
  <c r="F58" i="7"/>
  <c r="I58" i="7"/>
  <c r="J58" i="7"/>
  <c r="E58" i="7"/>
  <c r="H58" i="7"/>
  <c r="D58" i="7"/>
  <c r="C59" i="7"/>
  <c r="H80" i="6"/>
  <c r="D80" i="6"/>
  <c r="P80" i="6"/>
  <c r="M80" i="6"/>
  <c r="N80" i="6"/>
  <c r="I80" i="6"/>
  <c r="E80" i="6"/>
  <c r="K80" i="6"/>
  <c r="L80" i="6"/>
  <c r="G80" i="6"/>
  <c r="C81" i="6"/>
  <c r="O80" i="6"/>
  <c r="J80" i="6"/>
  <c r="F80" i="6"/>
  <c r="C82" i="6" l="1"/>
  <c r="I81" i="6"/>
  <c r="P81" i="6"/>
  <c r="E81" i="6"/>
  <c r="D81" i="6"/>
  <c r="L81" i="6"/>
  <c r="F81" i="6"/>
  <c r="J81" i="6"/>
  <c r="M81" i="6"/>
  <c r="K81" i="6"/>
  <c r="H81" i="6"/>
  <c r="N81" i="6"/>
  <c r="O81" i="6"/>
  <c r="G81" i="6"/>
  <c r="J59" i="7"/>
  <c r="E59" i="7"/>
  <c r="H59" i="7"/>
  <c r="D59" i="7"/>
  <c r="G59" i="7"/>
  <c r="I59" i="7"/>
  <c r="F59" i="7"/>
  <c r="C60" i="7"/>
  <c r="I60" i="7" l="1"/>
  <c r="G60" i="7"/>
  <c r="F60" i="7"/>
  <c r="J60" i="7"/>
  <c r="E60" i="7"/>
  <c r="H60" i="7"/>
  <c r="D60" i="7"/>
  <c r="C61" i="7"/>
  <c r="L82" i="6"/>
  <c r="F82" i="6"/>
  <c r="O82" i="6"/>
  <c r="M82" i="6"/>
  <c r="P82" i="6"/>
  <c r="H82" i="6"/>
  <c r="J82" i="6"/>
  <c r="N82" i="6"/>
  <c r="D82" i="6"/>
  <c r="K82" i="6"/>
  <c r="C83" i="6"/>
  <c r="I82" i="6"/>
  <c r="E82" i="6"/>
  <c r="G82" i="6"/>
  <c r="K83" i="6" l="1"/>
  <c r="E83" i="6"/>
  <c r="P83" i="6"/>
  <c r="G83" i="6"/>
  <c r="L83" i="6"/>
  <c r="J83" i="6"/>
  <c r="M83" i="6"/>
  <c r="N83" i="6"/>
  <c r="I83" i="6"/>
  <c r="H83" i="6"/>
  <c r="F83" i="6"/>
  <c r="C84" i="6"/>
  <c r="O83" i="6"/>
  <c r="D83" i="6"/>
  <c r="J61" i="7"/>
  <c r="E61" i="7"/>
  <c r="I61" i="7"/>
  <c r="H61" i="7"/>
  <c r="D61" i="7"/>
  <c r="G61" i="7"/>
  <c r="F61" i="7"/>
  <c r="C62" i="7"/>
  <c r="G62" i="7" l="1"/>
  <c r="F62" i="7"/>
  <c r="I62" i="7"/>
  <c r="J62" i="7"/>
  <c r="E62" i="7"/>
  <c r="H62" i="7"/>
  <c r="C63" i="7"/>
  <c r="D62" i="7"/>
  <c r="P84" i="6"/>
  <c r="G84" i="6"/>
  <c r="L84" i="6"/>
  <c r="M84" i="6"/>
  <c r="C85" i="6"/>
  <c r="N84" i="6"/>
  <c r="K84" i="6"/>
  <c r="H84" i="6"/>
  <c r="D84" i="6"/>
  <c r="O84" i="6"/>
  <c r="F84" i="6"/>
  <c r="J84" i="6"/>
  <c r="I84" i="6"/>
  <c r="E84" i="6"/>
  <c r="J63" i="7" l="1"/>
  <c r="E63" i="7"/>
  <c r="H63" i="7"/>
  <c r="D63" i="7"/>
  <c r="G63" i="7"/>
  <c r="F63" i="7"/>
  <c r="I63" i="7"/>
  <c r="C64" i="7"/>
  <c r="N85" i="6"/>
  <c r="O85" i="6"/>
  <c r="E85" i="6"/>
  <c r="K85" i="6"/>
  <c r="C86" i="6"/>
  <c r="H85" i="6"/>
  <c r="D85" i="6"/>
  <c r="L85" i="6"/>
  <c r="F85" i="6"/>
  <c r="I85" i="6"/>
  <c r="P85" i="6"/>
  <c r="G85" i="6"/>
  <c r="M85" i="6"/>
  <c r="J85" i="6"/>
  <c r="I64" i="7" l="1"/>
  <c r="G64" i="7"/>
  <c r="F64" i="7"/>
  <c r="J64" i="7"/>
  <c r="E64" i="7"/>
  <c r="D64" i="7"/>
  <c r="C65" i="7"/>
  <c r="H64" i="7"/>
  <c r="M86" i="6"/>
  <c r="K86" i="6"/>
  <c r="C87" i="6"/>
  <c r="E86" i="6"/>
  <c r="P86" i="6"/>
  <c r="F86" i="6"/>
  <c r="D86" i="6"/>
  <c r="I86" i="6"/>
  <c r="O86" i="6"/>
  <c r="J86" i="6"/>
  <c r="N86" i="6"/>
  <c r="H86" i="6"/>
  <c r="G86" i="6"/>
  <c r="L86" i="6"/>
  <c r="M87" i="6" l="1"/>
  <c r="I87" i="6"/>
  <c r="H87" i="6"/>
  <c r="N87" i="6"/>
  <c r="P87" i="6"/>
  <c r="D87" i="6"/>
  <c r="C88" i="6"/>
  <c r="L87" i="6"/>
  <c r="K87" i="6"/>
  <c r="F87" i="6"/>
  <c r="G87" i="6"/>
  <c r="E87" i="6"/>
  <c r="O87" i="6"/>
  <c r="J87" i="6"/>
  <c r="J65" i="7"/>
  <c r="E65" i="7"/>
  <c r="I65" i="7"/>
  <c r="H65" i="7"/>
  <c r="D65" i="7"/>
  <c r="G65" i="7"/>
  <c r="F65" i="7"/>
  <c r="C66" i="7"/>
  <c r="H88" i="6" l="1"/>
  <c r="G88" i="6"/>
  <c r="C89" i="6"/>
  <c r="D88" i="6"/>
  <c r="N88" i="6"/>
  <c r="M88" i="6"/>
  <c r="L88" i="6"/>
  <c r="F88" i="6"/>
  <c r="P88" i="6"/>
  <c r="O88" i="6"/>
  <c r="J88" i="6"/>
  <c r="I88" i="6"/>
  <c r="K88" i="6"/>
  <c r="E88" i="6"/>
  <c r="G66" i="7"/>
  <c r="F66" i="7"/>
  <c r="I66" i="7"/>
  <c r="J66" i="7"/>
  <c r="E66" i="7"/>
  <c r="H66" i="7"/>
  <c r="D66" i="7"/>
  <c r="C67" i="7"/>
  <c r="F89" i="6" l="1"/>
  <c r="D89" i="6"/>
  <c r="I89" i="6"/>
  <c r="P89" i="6"/>
  <c r="K89" i="6"/>
  <c r="E89" i="6"/>
  <c r="J89" i="6"/>
  <c r="H89" i="6"/>
  <c r="C90" i="6"/>
  <c r="O89" i="6"/>
  <c r="N89" i="6"/>
  <c r="L89" i="6"/>
  <c r="G89" i="6"/>
  <c r="M89" i="6"/>
  <c r="J67" i="7"/>
  <c r="E67" i="7"/>
  <c r="H67" i="7"/>
  <c r="D67" i="7"/>
  <c r="G67" i="7"/>
  <c r="I67" i="7"/>
  <c r="F67" i="7"/>
  <c r="C68" i="7"/>
  <c r="I68" i="7" l="1"/>
  <c r="G68" i="7"/>
  <c r="F68" i="7"/>
  <c r="J68" i="7"/>
  <c r="E68" i="7"/>
  <c r="H68" i="7"/>
  <c r="D68" i="7"/>
  <c r="C69" i="7"/>
  <c r="N90" i="6"/>
  <c r="M90" i="6"/>
  <c r="P90" i="6"/>
  <c r="O90" i="6"/>
  <c r="J90" i="6"/>
  <c r="I90" i="6"/>
  <c r="E90" i="6"/>
  <c r="L90" i="6"/>
  <c r="K90" i="6"/>
  <c r="F90" i="6"/>
  <c r="D90" i="6"/>
  <c r="H90" i="6"/>
  <c r="G90" i="6"/>
  <c r="C91" i="6"/>
  <c r="J69" i="7" l="1"/>
  <c r="E69" i="7"/>
  <c r="I69" i="7"/>
  <c r="H69" i="7"/>
  <c r="D69" i="7"/>
  <c r="G69" i="7"/>
  <c r="F69" i="7"/>
  <c r="C70" i="7"/>
  <c r="L91" i="6"/>
  <c r="H91" i="6"/>
  <c r="G91" i="6"/>
  <c r="I91" i="6"/>
  <c r="O91" i="6"/>
  <c r="P91" i="6"/>
  <c r="N91" i="6"/>
  <c r="M91" i="6"/>
  <c r="J91" i="6"/>
  <c r="K91" i="6"/>
  <c r="D91" i="6"/>
  <c r="F91" i="6"/>
  <c r="C92" i="6"/>
  <c r="E91" i="6"/>
  <c r="G70" i="7" l="1"/>
  <c r="F70" i="7"/>
  <c r="I70" i="7"/>
  <c r="J70" i="7"/>
  <c r="E70" i="7"/>
  <c r="H70" i="7"/>
  <c r="D70" i="7"/>
  <c r="C71" i="7"/>
  <c r="G92" i="6"/>
  <c r="D92" i="6"/>
  <c r="J92" i="6"/>
  <c r="I92" i="6"/>
  <c r="P92" i="6"/>
  <c r="M92" i="6"/>
  <c r="F92" i="6"/>
  <c r="C93" i="6"/>
  <c r="K92" i="6"/>
  <c r="H92" i="6"/>
  <c r="E92" i="6"/>
  <c r="L92" i="6"/>
  <c r="O92" i="6"/>
  <c r="N92" i="6"/>
  <c r="F93" i="6" l="1"/>
  <c r="P93" i="6"/>
  <c r="N93" i="6"/>
  <c r="J93" i="6"/>
  <c r="L93" i="6"/>
  <c r="I93" i="6"/>
  <c r="G93" i="6"/>
  <c r="C94" i="6"/>
  <c r="E93" i="6"/>
  <c r="H93" i="6"/>
  <c r="M93" i="6"/>
  <c r="K93" i="6"/>
  <c r="D93" i="6"/>
  <c r="O93" i="6"/>
  <c r="J71" i="7"/>
  <c r="E71" i="7"/>
  <c r="H71" i="7"/>
  <c r="D71" i="7"/>
  <c r="G71" i="7"/>
  <c r="I71" i="7"/>
  <c r="F71" i="7"/>
  <c r="C72" i="7"/>
  <c r="I94" i="6" l="1"/>
  <c r="H94" i="6"/>
  <c r="L94" i="6"/>
  <c r="N94" i="6"/>
  <c r="G94" i="6"/>
  <c r="D94" i="6"/>
  <c r="J94" i="6"/>
  <c r="E94" i="6"/>
  <c r="O94" i="6"/>
  <c r="P94" i="6"/>
  <c r="F94" i="6"/>
  <c r="M94" i="6"/>
  <c r="C95" i="6"/>
  <c r="K94" i="6"/>
  <c r="I72" i="7"/>
  <c r="G72" i="7"/>
  <c r="F72" i="7"/>
  <c r="J72" i="7"/>
  <c r="E72" i="7"/>
  <c r="D72" i="7"/>
  <c r="C73" i="7"/>
  <c r="H72" i="7"/>
  <c r="J73" i="7" l="1"/>
  <c r="E73" i="7"/>
  <c r="I73" i="7"/>
  <c r="H73" i="7"/>
  <c r="D73" i="7"/>
  <c r="G73" i="7"/>
  <c r="F73" i="7"/>
  <c r="C74" i="7"/>
  <c r="L95" i="6"/>
  <c r="H95" i="6"/>
  <c r="C96" i="6"/>
  <c r="E95" i="6"/>
  <c r="D95" i="6"/>
  <c r="K95" i="6"/>
  <c r="P95" i="6"/>
  <c r="G95" i="6"/>
  <c r="O95" i="6"/>
  <c r="I95" i="6"/>
  <c r="J95" i="6"/>
  <c r="M95" i="6"/>
  <c r="F95" i="6"/>
  <c r="N95" i="6"/>
  <c r="D96" i="6" l="1"/>
  <c r="L96" i="6"/>
  <c r="F96" i="6"/>
  <c r="M96" i="6"/>
  <c r="P96" i="6"/>
  <c r="I96" i="6"/>
  <c r="C97" i="6"/>
  <c r="J96" i="6"/>
  <c r="E96" i="6"/>
  <c r="G96" i="6"/>
  <c r="O96" i="6"/>
  <c r="H96" i="6"/>
  <c r="N96" i="6"/>
  <c r="K96" i="6"/>
  <c r="G74" i="7"/>
  <c r="F74" i="7"/>
  <c r="I74" i="7"/>
  <c r="J74" i="7"/>
  <c r="E74" i="7"/>
  <c r="H74" i="7"/>
  <c r="D74" i="7"/>
  <c r="C75" i="7"/>
  <c r="N97" i="6" l="1"/>
  <c r="P97" i="6"/>
  <c r="I97" i="6"/>
  <c r="E97" i="6"/>
  <c r="L97" i="6"/>
  <c r="F97" i="6"/>
  <c r="H97" i="6"/>
  <c r="O97" i="6"/>
  <c r="D97" i="6"/>
  <c r="M97" i="6"/>
  <c r="J97" i="6"/>
  <c r="C98" i="6"/>
  <c r="K97" i="6"/>
  <c r="G97" i="6"/>
  <c r="J75" i="7"/>
  <c r="E75" i="7"/>
  <c r="H75" i="7"/>
  <c r="D75" i="7"/>
  <c r="G75" i="7"/>
  <c r="I75" i="7"/>
  <c r="C76" i="7"/>
  <c r="F75" i="7"/>
  <c r="D98" i="6" l="1"/>
  <c r="O98" i="6"/>
  <c r="E98" i="6"/>
  <c r="P98" i="6"/>
  <c r="C99" i="6"/>
  <c r="N98" i="6"/>
  <c r="I98" i="6"/>
  <c r="J98" i="6"/>
  <c r="L98" i="6"/>
  <c r="M98" i="6"/>
  <c r="G98" i="6"/>
  <c r="K98" i="6"/>
  <c r="H98" i="6"/>
  <c r="F98" i="6"/>
  <c r="I76" i="7"/>
  <c r="G76" i="7"/>
  <c r="F76" i="7"/>
  <c r="J76" i="7"/>
  <c r="E76" i="7"/>
  <c r="H76" i="7"/>
  <c r="D76" i="7"/>
  <c r="C77" i="7"/>
  <c r="J77" i="7" l="1"/>
  <c r="E77" i="7"/>
  <c r="I77" i="7"/>
  <c r="H77" i="7"/>
  <c r="D77" i="7"/>
  <c r="G77" i="7"/>
  <c r="F77" i="7"/>
  <c r="C78" i="7"/>
  <c r="K99" i="6"/>
  <c r="C100" i="6"/>
  <c r="M99" i="6"/>
  <c r="E99" i="6"/>
  <c r="I99" i="6"/>
  <c r="F99" i="6"/>
  <c r="N99" i="6"/>
  <c r="G99" i="6"/>
  <c r="L99" i="6"/>
  <c r="P99" i="6"/>
  <c r="O99" i="6"/>
  <c r="D99" i="6"/>
  <c r="H99" i="6"/>
  <c r="J99" i="6"/>
  <c r="G78" i="7" l="1"/>
  <c r="F78" i="7"/>
  <c r="I78" i="7"/>
  <c r="J78" i="7"/>
  <c r="E78" i="7"/>
  <c r="H78" i="7"/>
  <c r="D78" i="7"/>
  <c r="C79" i="7"/>
  <c r="G100" i="6"/>
  <c r="D100" i="6"/>
  <c r="F100" i="6"/>
  <c r="K100" i="6"/>
  <c r="P100" i="6"/>
  <c r="H100" i="6"/>
  <c r="C101" i="6"/>
  <c r="E100" i="6"/>
  <c r="M100" i="6"/>
  <c r="J100" i="6"/>
  <c r="N100" i="6"/>
  <c r="L100" i="6"/>
  <c r="I100" i="6"/>
  <c r="O100" i="6"/>
  <c r="P101" i="6" l="1"/>
  <c r="H101" i="6"/>
  <c r="O101" i="6"/>
  <c r="K101" i="6"/>
  <c r="J101" i="6"/>
  <c r="N101" i="6"/>
  <c r="I101" i="6"/>
  <c r="M101" i="6"/>
  <c r="L101" i="6"/>
  <c r="E101" i="6"/>
  <c r="C102" i="6"/>
  <c r="D101" i="6"/>
  <c r="F101" i="6"/>
  <c r="G101" i="6"/>
  <c r="J79" i="7"/>
  <c r="E79" i="7"/>
  <c r="H79" i="7"/>
  <c r="D79" i="7"/>
  <c r="G79" i="7"/>
  <c r="F79" i="7"/>
  <c r="I79" i="7"/>
  <c r="C80" i="7"/>
  <c r="L102" i="6" l="1"/>
  <c r="N102" i="6"/>
  <c r="J102" i="6"/>
  <c r="D102" i="6"/>
  <c r="H102" i="6"/>
  <c r="O102" i="6"/>
  <c r="I102" i="6"/>
  <c r="F102" i="6"/>
  <c r="P102" i="6"/>
  <c r="M102" i="6"/>
  <c r="K102" i="6"/>
  <c r="G102" i="6"/>
  <c r="C103" i="6"/>
  <c r="E102" i="6"/>
  <c r="I80" i="7"/>
  <c r="G80" i="7"/>
  <c r="F80" i="7"/>
  <c r="J80" i="7"/>
  <c r="E80" i="7"/>
  <c r="D80" i="7"/>
  <c r="H80" i="7"/>
  <c r="C81" i="7"/>
  <c r="J81" i="7" l="1"/>
  <c r="E81" i="7"/>
  <c r="I81" i="7"/>
  <c r="H81" i="7"/>
  <c r="D81" i="7"/>
  <c r="G81" i="7"/>
  <c r="F81" i="7"/>
  <c r="C82" i="7"/>
  <c r="J103" i="6"/>
  <c r="N103" i="6"/>
  <c r="P103" i="6"/>
  <c r="D103" i="6"/>
  <c r="F103" i="6"/>
  <c r="O103" i="6"/>
  <c r="C104" i="6"/>
  <c r="I103" i="6"/>
  <c r="H103" i="6"/>
  <c r="L103" i="6"/>
  <c r="G103" i="6"/>
  <c r="E103" i="6"/>
  <c r="M103" i="6"/>
  <c r="K103" i="6"/>
  <c r="G104" i="6" l="1"/>
  <c r="C105" i="6"/>
  <c r="L104" i="6"/>
  <c r="F104" i="6"/>
  <c r="E104" i="6"/>
  <c r="M104" i="6"/>
  <c r="P104" i="6"/>
  <c r="O104" i="6"/>
  <c r="H104" i="6"/>
  <c r="D104" i="6"/>
  <c r="I104" i="6"/>
  <c r="J104" i="6"/>
  <c r="N104" i="6"/>
  <c r="K104" i="6"/>
  <c r="G82" i="7"/>
  <c r="F82" i="7"/>
  <c r="I82" i="7"/>
  <c r="J82" i="7"/>
  <c r="E82" i="7"/>
  <c r="H82" i="7"/>
  <c r="D82" i="7"/>
  <c r="C83" i="7"/>
  <c r="J83" i="7" l="1"/>
  <c r="E83" i="7"/>
  <c r="H83" i="7"/>
  <c r="D83" i="7"/>
  <c r="G83" i="7"/>
  <c r="I83" i="7"/>
  <c r="C84" i="7"/>
  <c r="F83" i="7"/>
  <c r="P105" i="6"/>
  <c r="L105" i="6"/>
  <c r="O105" i="6"/>
  <c r="C106" i="6"/>
  <c r="E105" i="6"/>
  <c r="N105" i="6"/>
  <c r="F105" i="6"/>
  <c r="K105" i="6"/>
  <c r="D105" i="6"/>
  <c r="I105" i="6"/>
  <c r="J105" i="6"/>
  <c r="H105" i="6"/>
  <c r="M105" i="6"/>
  <c r="G105" i="6"/>
  <c r="F106" i="6" l="1"/>
  <c r="H106" i="6"/>
  <c r="P106" i="6"/>
  <c r="L106" i="6"/>
  <c r="G106" i="6"/>
  <c r="K106" i="6"/>
  <c r="M106" i="6"/>
  <c r="D106" i="6"/>
  <c r="J106" i="6"/>
  <c r="E106" i="6"/>
  <c r="I106" i="6"/>
  <c r="C107" i="6"/>
  <c r="O106" i="6"/>
  <c r="N106" i="6"/>
  <c r="I84" i="7"/>
  <c r="G84" i="7"/>
  <c r="F84" i="7"/>
  <c r="J84" i="7"/>
  <c r="E84" i="7"/>
  <c r="H84" i="7"/>
  <c r="D84" i="7"/>
  <c r="C85" i="7"/>
  <c r="J85" i="7" l="1"/>
  <c r="E85" i="7"/>
  <c r="I85" i="7"/>
  <c r="H85" i="7"/>
  <c r="D85" i="7"/>
  <c r="G85" i="7"/>
  <c r="F85" i="7"/>
  <c r="C86" i="7"/>
  <c r="L107" i="6"/>
  <c r="J107" i="6"/>
  <c r="N107" i="6"/>
  <c r="F107" i="6"/>
  <c r="P107" i="6"/>
  <c r="I107" i="6"/>
  <c r="K107" i="6"/>
  <c r="D107" i="6"/>
  <c r="E107" i="6"/>
  <c r="H107" i="6"/>
  <c r="G107" i="6"/>
  <c r="C108" i="6"/>
  <c r="M107" i="6"/>
  <c r="O107" i="6"/>
  <c r="G108" i="6" l="1"/>
  <c r="K108" i="6"/>
  <c r="J108" i="6"/>
  <c r="L108" i="6"/>
  <c r="I108" i="6"/>
  <c r="C109" i="6"/>
  <c r="P108" i="6"/>
  <c r="D108" i="6"/>
  <c r="O108" i="6"/>
  <c r="E108" i="6"/>
  <c r="M108" i="6"/>
  <c r="N108" i="6"/>
  <c r="H108" i="6"/>
  <c r="F108" i="6"/>
  <c r="G86" i="7"/>
  <c r="F86" i="7"/>
  <c r="I86" i="7"/>
  <c r="J86" i="7"/>
  <c r="E86" i="7"/>
  <c r="H86" i="7"/>
  <c r="D86" i="7"/>
  <c r="C87" i="7"/>
  <c r="J87" i="7" l="1"/>
  <c r="E87" i="7"/>
  <c r="H87" i="7"/>
  <c r="D87" i="7"/>
  <c r="G87" i="7"/>
  <c r="I87" i="7"/>
  <c r="F87" i="7"/>
  <c r="C88" i="7"/>
  <c r="C110" i="6"/>
  <c r="H109" i="6"/>
  <c r="F109" i="6"/>
  <c r="N109" i="6"/>
  <c r="O109" i="6"/>
  <c r="K109" i="6"/>
  <c r="L109" i="6"/>
  <c r="J109" i="6"/>
  <c r="I109" i="6"/>
  <c r="G109" i="6"/>
  <c r="E109" i="6"/>
  <c r="P109" i="6"/>
  <c r="D109" i="6"/>
  <c r="M109" i="6"/>
  <c r="I88" i="7" l="1"/>
  <c r="G88" i="7"/>
  <c r="F88" i="7"/>
  <c r="J88" i="7"/>
  <c r="E88" i="7"/>
  <c r="D88" i="7"/>
  <c r="C89" i="7"/>
  <c r="H88" i="7"/>
  <c r="M110" i="6"/>
  <c r="I110" i="6"/>
  <c r="F110" i="6"/>
  <c r="C111" i="6"/>
  <c r="L110" i="6"/>
  <c r="K110" i="6"/>
  <c r="E110" i="6"/>
  <c r="N110" i="6"/>
  <c r="J110" i="6"/>
  <c r="D110" i="6"/>
  <c r="G110" i="6"/>
  <c r="P110" i="6"/>
  <c r="O110" i="6"/>
  <c r="H110" i="6"/>
  <c r="J89" i="7" l="1"/>
  <c r="E89" i="7"/>
  <c r="I89" i="7"/>
  <c r="H89" i="7"/>
  <c r="D89" i="7"/>
  <c r="G89" i="7"/>
  <c r="F89" i="7"/>
  <c r="C90" i="7"/>
  <c r="G111" i="6"/>
  <c r="F111" i="6"/>
  <c r="D111" i="6"/>
  <c r="H111" i="6"/>
  <c r="O111" i="6"/>
  <c r="J111" i="6"/>
  <c r="N111" i="6"/>
  <c r="I111" i="6"/>
  <c r="L111" i="6"/>
  <c r="P111" i="6"/>
  <c r="M111" i="6"/>
  <c r="K111" i="6"/>
  <c r="E111" i="6"/>
  <c r="C112" i="6"/>
  <c r="G90" i="7" l="1"/>
  <c r="F90" i="7"/>
  <c r="I90" i="7"/>
  <c r="J90" i="7"/>
  <c r="E90" i="7"/>
  <c r="H90" i="7"/>
  <c r="D90" i="7"/>
  <c r="C91" i="7"/>
  <c r="K112" i="6"/>
  <c r="O112" i="6"/>
  <c r="M112" i="6"/>
  <c r="P112" i="6"/>
  <c r="J112" i="6"/>
  <c r="N112" i="6"/>
  <c r="L112" i="6"/>
  <c r="I112" i="6"/>
  <c r="C113" i="6"/>
  <c r="D112" i="6"/>
  <c r="G112" i="6"/>
  <c r="H112" i="6"/>
  <c r="E112" i="6"/>
  <c r="F112" i="6"/>
  <c r="J91" i="7" l="1"/>
  <c r="E91" i="7"/>
  <c r="H91" i="7"/>
  <c r="D91" i="7"/>
  <c r="G91" i="7"/>
  <c r="I91" i="7"/>
  <c r="F91" i="7"/>
  <c r="C92" i="7"/>
  <c r="L113" i="6"/>
  <c r="D113" i="6"/>
  <c r="J113" i="6"/>
  <c r="H113" i="6"/>
  <c r="P113" i="6"/>
  <c r="E113" i="6"/>
  <c r="C114" i="6"/>
  <c r="K113" i="6"/>
  <c r="F113" i="6"/>
  <c r="I113" i="6"/>
  <c r="O113" i="6"/>
  <c r="G113" i="6"/>
  <c r="N113" i="6"/>
  <c r="M113" i="6"/>
  <c r="I92" i="7" l="1"/>
  <c r="G92" i="7"/>
  <c r="F92" i="7"/>
  <c r="J92" i="7"/>
  <c r="E92" i="7"/>
  <c r="H92" i="7"/>
  <c r="D92" i="7"/>
  <c r="C93" i="7"/>
  <c r="J114" i="6"/>
  <c r="I114" i="6"/>
  <c r="O114" i="6"/>
  <c r="K114" i="6"/>
  <c r="M114" i="6"/>
  <c r="N114" i="6"/>
  <c r="C115" i="6"/>
  <c r="E114" i="6"/>
  <c r="P114" i="6"/>
  <c r="G114" i="6"/>
  <c r="L114" i="6"/>
  <c r="H114" i="6"/>
  <c r="D114" i="6"/>
  <c r="F114" i="6"/>
  <c r="M69" i="6"/>
  <c r="H26" i="6" s="1"/>
  <c r="L26" i="6" s="1"/>
  <c r="H69" i="6"/>
  <c r="H21" i="6" s="1"/>
  <c r="L21" i="6" s="1"/>
  <c r="O69" i="6"/>
  <c r="H28" i="6" s="1"/>
  <c r="L28" i="6" s="1"/>
  <c r="I69" i="6"/>
  <c r="H22" i="6" s="1"/>
  <c r="L22" i="6" s="1"/>
  <c r="N69" i="6"/>
  <c r="H27" i="6" s="1"/>
  <c r="L27" i="6" s="1"/>
  <c r="F69" i="6"/>
  <c r="H19" i="6" s="1"/>
  <c r="L19" i="6" s="1"/>
  <c r="D69" i="6"/>
  <c r="H17" i="6" s="1"/>
  <c r="L17" i="6" s="1"/>
  <c r="J69" i="6"/>
  <c r="H23" i="6" s="1"/>
  <c r="L23" i="6" s="1"/>
  <c r="L69" i="6"/>
  <c r="H25" i="6" s="1"/>
  <c r="L25" i="6" s="1"/>
  <c r="P69" i="6"/>
  <c r="H29" i="6" s="1"/>
  <c r="L29" i="6" s="1"/>
  <c r="E69" i="6"/>
  <c r="H18" i="6" s="1"/>
  <c r="L18" i="6" s="1"/>
  <c r="K69" i="6"/>
  <c r="H24" i="6" s="1"/>
  <c r="L24" i="6" s="1"/>
  <c r="G69" i="6"/>
  <c r="H20" i="6" s="1"/>
  <c r="L20" i="6" s="1"/>
  <c r="J93" i="7" l="1"/>
  <c r="E93" i="7"/>
  <c r="I93" i="7"/>
  <c r="H93" i="7"/>
  <c r="D93" i="7"/>
  <c r="G93" i="7"/>
  <c r="F93" i="7"/>
  <c r="L115" i="6"/>
  <c r="O115" i="6"/>
  <c r="J115" i="6"/>
  <c r="G115" i="6"/>
  <c r="I115" i="6"/>
  <c r="M115" i="6"/>
  <c r="N115" i="6"/>
  <c r="E115" i="6"/>
  <c r="F115" i="6"/>
  <c r="K115" i="6"/>
  <c r="P115" i="6"/>
  <c r="H115" i="6"/>
  <c r="C116" i="6"/>
  <c r="D115" i="6"/>
  <c r="J24" i="6"/>
  <c r="J23" i="6"/>
  <c r="J22" i="6"/>
  <c r="J18" i="6"/>
  <c r="J17" i="6"/>
  <c r="J28" i="6"/>
  <c r="J29" i="6"/>
  <c r="J19" i="6"/>
  <c r="J21" i="6"/>
  <c r="J20" i="6"/>
  <c r="J25" i="6"/>
  <c r="J27" i="6"/>
  <c r="J26" i="6"/>
  <c r="I116" i="6" l="1"/>
  <c r="H116" i="6"/>
  <c r="E116" i="6"/>
  <c r="O116" i="6"/>
  <c r="C117" i="6"/>
  <c r="L116" i="6"/>
  <c r="M116" i="6"/>
  <c r="F116" i="6"/>
  <c r="N116" i="6"/>
  <c r="J116" i="6"/>
  <c r="D116" i="6"/>
  <c r="P116" i="6"/>
  <c r="K116" i="6"/>
  <c r="G116" i="6"/>
  <c r="G47" i="7"/>
  <c r="H22" i="7" s="1"/>
  <c r="I22" i="7" s="1"/>
  <c r="I47" i="7"/>
  <c r="H24" i="7" s="1"/>
  <c r="I24" i="7" s="1"/>
  <c r="J47" i="7"/>
  <c r="H25" i="7" s="1"/>
  <c r="I25" i="7" s="1"/>
  <c r="F47" i="7"/>
  <c r="H21" i="7" s="1"/>
  <c r="I21" i="7" s="1"/>
  <c r="E47" i="7"/>
  <c r="H20" i="7" s="1"/>
  <c r="I20" i="7" s="1"/>
  <c r="H47" i="7"/>
  <c r="H23" i="7" s="1"/>
  <c r="I23" i="7" s="1"/>
  <c r="D47" i="7"/>
  <c r="H19" i="7" s="1"/>
  <c r="I19" i="7" s="1"/>
  <c r="D117" i="6" l="1"/>
  <c r="M117" i="6"/>
  <c r="E117" i="6"/>
  <c r="H117" i="6"/>
  <c r="J117" i="6"/>
  <c r="F117" i="6"/>
  <c r="P117" i="6"/>
  <c r="C118" i="6"/>
  <c r="I117" i="6"/>
  <c r="O117" i="6"/>
  <c r="N117" i="6"/>
  <c r="G117" i="6"/>
  <c r="K117" i="6"/>
  <c r="L117" i="6"/>
  <c r="L118" i="6" l="1"/>
  <c r="H118" i="6"/>
  <c r="P118" i="6"/>
  <c r="J118" i="6"/>
  <c r="G118" i="6"/>
  <c r="I118" i="6"/>
  <c r="M118" i="6"/>
  <c r="D118" i="6"/>
  <c r="F118" i="6"/>
  <c r="N118" i="6"/>
  <c r="O118" i="6"/>
  <c r="E118" i="6"/>
  <c r="C119" i="6"/>
  <c r="K118" i="6"/>
  <c r="O119" i="6" l="1"/>
  <c r="P119" i="6"/>
  <c r="H119" i="6"/>
  <c r="N119" i="6"/>
  <c r="F119" i="6"/>
  <c r="D119" i="6"/>
  <c r="E119" i="6"/>
  <c r="M119" i="6"/>
  <c r="I119" i="6"/>
  <c r="L119" i="6"/>
  <c r="J119" i="6"/>
  <c r="K119" i="6"/>
  <c r="G119" i="6"/>
  <c r="C120" i="6"/>
  <c r="I120" i="6" l="1"/>
  <c r="P120" i="6"/>
  <c r="O120" i="6"/>
  <c r="N120" i="6"/>
  <c r="F120" i="6"/>
  <c r="G120" i="6"/>
  <c r="J120" i="6"/>
  <c r="M120" i="6"/>
  <c r="D120" i="6"/>
  <c r="K120" i="6"/>
  <c r="E120" i="6"/>
  <c r="H120" i="6"/>
  <c r="L120" i="6"/>
  <c r="C121" i="6"/>
  <c r="G121" i="6" l="1"/>
  <c r="I121" i="6"/>
  <c r="E121" i="6"/>
  <c r="H121" i="6"/>
  <c r="O121" i="6"/>
  <c r="J121" i="6"/>
  <c r="K121" i="6"/>
  <c r="L121" i="6"/>
  <c r="N121" i="6"/>
  <c r="M121" i="6"/>
  <c r="P121" i="6"/>
  <c r="D121" i="6"/>
  <c r="F121" i="6"/>
</calcChain>
</file>

<file path=xl/sharedStrings.xml><?xml version="1.0" encoding="utf-8"?>
<sst xmlns="http://schemas.openxmlformats.org/spreadsheetml/2006/main" count="49" uniqueCount="40">
  <si>
    <r>
      <t xml:space="preserve">Einkauf </t>
    </r>
    <r>
      <rPr>
        <b/>
        <sz val="10"/>
        <rFont val="Arial"/>
        <family val="2"/>
      </rPr>
      <t>(oder Auszahlung)</t>
    </r>
  </si>
  <si>
    <t>Zinssatz</t>
  </si>
  <si>
    <t>Geburtsjahr</t>
  </si>
  <si>
    <t>Berechnungsjahr</t>
  </si>
  <si>
    <t>Umwandlungssatz</t>
  </si>
  <si>
    <t>Rücktritt per</t>
  </si>
  <si>
    <t>Alter beim Einkauf</t>
  </si>
  <si>
    <t>Projizierte lebenslängliche Altersrente infolge Einkauf</t>
  </si>
  <si>
    <t>Einkauf</t>
  </si>
  <si>
    <t>Zinssatz in %</t>
  </si>
  <si>
    <t>Mann (M) / Frau (F)</t>
  </si>
  <si>
    <t>M</t>
  </si>
  <si>
    <t>Faktor "Frau"</t>
  </si>
  <si>
    <t>Rücktritt per Alter</t>
  </si>
  <si>
    <t>Faktor "Mann"</t>
  </si>
  <si>
    <t>Projizierte AHV-Überbrückungsrente infolge Einkauf</t>
  </si>
  <si>
    <t>Vollständige Tabelle</t>
  </si>
  <si>
    <t>F</t>
  </si>
  <si>
    <t>TAUX de conversion</t>
  </si>
  <si>
    <t>taux actuels</t>
  </si>
  <si>
    <t>Liste choix</t>
  </si>
  <si>
    <t>CPVAL</t>
  </si>
  <si>
    <t>Projizierte Altersrente</t>
  </si>
  <si>
    <t>jährlich</t>
  </si>
  <si>
    <t>monatlich</t>
  </si>
  <si>
    <t>Zinsen</t>
  </si>
  <si>
    <t>satz</t>
  </si>
  <si>
    <t>Umwandlungs-</t>
  </si>
  <si>
    <t>Rücktritt im Alter</t>
  </si>
  <si>
    <t>ord. Rücktrittsalter Kat. 2</t>
  </si>
  <si>
    <t>ord. Rücktrittsalter Kat. 1</t>
  </si>
  <si>
    <t>PKWAL</t>
  </si>
  <si>
    <t>Diese Tabelle liefert einen informativen Wert über die Auswirkung eines Einkaufs auf die zukünftigen Altersleistungen.
Die Tabelle kann auch verwendet werden, um die Auswirkungen eines Vorbezugs (Wohneigentumsförderung oder Scheidung) zu berechnen. Die Risikoleistungen (Ausnahme Ehegattenrente in einzelnen Fällen) werden durch einen Einkauf oder einen Vorbezug nicht verändert.</t>
  </si>
  <si>
    <t>Resultate</t>
  </si>
  <si>
    <t>Résultate</t>
  </si>
  <si>
    <t>Rücktrittsalter</t>
  </si>
  <si>
    <t>Zusätzliche AHV-Ueb.Rente</t>
  </si>
  <si>
    <t xml:space="preserve">Diese Tabelle liefert einen informativen Wert über die Auswirkung eines Einkaufs auf die zukünftigen Altersleistungen.
Die Einkäufe für eine AHV-Überbrückungsrente können ausschliesslich auf das Konto für vorzeitige Pensionierung einbezahlt werden.
Keine Risikoleistung in Rentenform wird versichert. </t>
  </si>
  <si>
    <t>Den gewünschten Einkaufsbetrag eingeben. Aufgrund Ihres Alters im Zeitpunkt des Einkaufs wird für jedes mögliche Rücktrittsalter die voraussichtliche Altersrente berechnet. Der von der Kasse durchschnittlich erwartende Zinssatz beläuft sich auf 3%. Für die Projektion haben Sie die Möglichkeit einen anderen Zinssatz anzugeben.</t>
  </si>
  <si>
    <t>Den gewünschten Einkaufsbetrag eingeben. Anhand Ihres Alters im Zeitpunkt des Einkaufs können Sie beim entsprechenden Rücktrittsalters (ab 58) die daraus resultierende Rentenerhöhung ablesen. Der von der Kasse durchschnittlich erwartende Zinssatz beläuft sich auf 3%. Für die Projektion haben Sie die Möglichkeit, einen anderen Zinssatz anzugeben (BVG-Zinssatz z.B.).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</si>
</sst>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00%"/>
    <numFmt numFmtId="165" formatCode="_ * #,##0_ ;_ * \-#,##0_ ;_ * &quot;-&quot;??_ ;_ @_ "/>
    <numFmt numFmtId="166" formatCode="#,##0.000"/>
  </numFmts>
  <fonts count="31" x14ac:knownFonts="1">
    <font>
      <sz val="10"/>
      <name val="Times New Roman"/>
    </font>
    <font>
      <sz val="10"/>
      <name val="Times New Roman"/>
      <family val="1"/>
    </font>
    <font>
      <sz val="11"/>
      <color indexed="8"/>
      <name val="Calibri"/>
      <family val="2"/>
    </font>
    <font>
      <sz val="11"/>
      <color indexed="9"/>
      <name val="Calibri"/>
      <family val="2"/>
    </font>
    <font>
      <sz val="11"/>
      <color indexed="10"/>
      <name val="Calibri"/>
      <family val="2"/>
    </font>
    <font>
      <sz val="12"/>
      <name val="Times New Roman"/>
      <family val="1"/>
    </font>
    <font>
      <b/>
      <sz val="11"/>
      <color indexed="52"/>
      <name val="Calibri"/>
      <family val="2"/>
    </font>
    <font>
      <sz val="11"/>
      <color indexed="52"/>
      <name val="Calibri"/>
      <family val="2"/>
    </font>
    <font>
      <sz val="11"/>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2"/>
      <name val="Arial"/>
      <family val="2"/>
    </font>
    <font>
      <b/>
      <sz val="11"/>
      <name val="Arial"/>
      <family val="2"/>
    </font>
    <font>
      <b/>
      <sz val="14"/>
      <name val="Arial"/>
      <family val="2"/>
    </font>
    <font>
      <sz val="14"/>
      <name val="Arial"/>
      <family val="2"/>
    </font>
    <font>
      <b/>
      <sz val="10"/>
      <name val="Arial"/>
      <family val="2"/>
    </font>
    <font>
      <sz val="11"/>
      <color theme="0"/>
      <name val="Arial"/>
      <family val="2"/>
    </font>
    <font>
      <sz val="12"/>
      <name val="Arial"/>
      <family val="2"/>
    </font>
    <font>
      <b/>
      <sz val="14"/>
      <name val="Times New Roman"/>
      <family val="1"/>
    </font>
    <font>
      <b/>
      <i/>
      <sz val="12"/>
      <name val="Arial"/>
      <family val="2"/>
    </font>
    <font>
      <sz val="14"/>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66">
    <border>
      <left/>
      <right/>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166" fontId="5" fillId="0" borderId="1" applyFont="0" applyFill="0" applyBorder="0" applyProtection="0">
      <alignment horizontal="center"/>
    </xf>
    <xf numFmtId="0" fontId="6" fillId="20" borderId="2" applyNumberFormat="0" applyAlignment="0" applyProtection="0"/>
    <xf numFmtId="0" fontId="7" fillId="0" borderId="3" applyNumberFormat="0" applyFill="0" applyAlignment="0" applyProtection="0"/>
    <xf numFmtId="0" fontId="8" fillId="21" borderId="4" applyNumberFormat="0" applyFont="0" applyAlignment="0" applyProtection="0"/>
    <xf numFmtId="0" fontId="9" fillId="7" borderId="2" applyNumberFormat="0" applyAlignment="0" applyProtection="0"/>
    <xf numFmtId="0" fontId="10" fillId="3" borderId="0" applyNumberFormat="0" applyBorder="0" applyAlignment="0" applyProtection="0"/>
    <xf numFmtId="43" fontId="1" fillId="0" borderId="0" applyFont="0" applyFill="0" applyBorder="0" applyAlignment="0" applyProtection="0"/>
    <xf numFmtId="0" fontId="11" fillId="22" borderId="0" applyNumberFormat="0" applyBorder="0" applyAlignment="0" applyProtection="0"/>
    <xf numFmtId="0" fontId="8" fillId="0" borderId="0"/>
    <xf numFmtId="0" fontId="8" fillId="0" borderId="0"/>
    <xf numFmtId="9" fontId="1" fillId="0" borderId="0" applyFont="0" applyFill="0" applyBorder="0" applyAlignment="0" applyProtection="0"/>
    <xf numFmtId="0" fontId="12" fillId="4" borderId="0" applyNumberFormat="0" applyBorder="0" applyAlignment="0" applyProtection="0"/>
    <xf numFmtId="0" fontId="13" fillId="2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23" borderId="10" applyNumberFormat="0" applyAlignment="0" applyProtection="0"/>
  </cellStyleXfs>
  <cellXfs count="179">
    <xf numFmtId="0" fontId="0" fillId="0" borderId="0" xfId="0"/>
    <xf numFmtId="0" fontId="8" fillId="0" borderId="0" xfId="35" applyAlignment="1">
      <alignment horizontal="center"/>
    </xf>
    <xf numFmtId="0" fontId="8" fillId="0" borderId="0" xfId="35"/>
    <xf numFmtId="0" fontId="22" fillId="24" borderId="11" xfId="35" applyFont="1" applyFill="1" applyBorder="1" applyAlignment="1">
      <alignment horizontal="center"/>
    </xf>
    <xf numFmtId="43" fontId="22" fillId="24" borderId="12" xfId="32" applyFont="1" applyFill="1" applyBorder="1"/>
    <xf numFmtId="43" fontId="22" fillId="24" borderId="13" xfId="32" applyFont="1" applyFill="1" applyBorder="1"/>
    <xf numFmtId="0" fontId="22" fillId="25" borderId="14" xfId="35" applyFont="1" applyFill="1" applyBorder="1" applyAlignment="1">
      <alignment horizontal="center"/>
    </xf>
    <xf numFmtId="0" fontId="22" fillId="25" borderId="15" xfId="35" applyFont="1" applyFill="1" applyBorder="1"/>
    <xf numFmtId="0" fontId="22" fillId="25" borderId="16" xfId="35" applyFont="1" applyFill="1" applyBorder="1"/>
    <xf numFmtId="0" fontId="22" fillId="26" borderId="17" xfId="35" applyFont="1" applyFill="1" applyBorder="1" applyAlignment="1">
      <alignment horizontal="center"/>
    </xf>
    <xf numFmtId="0" fontId="8" fillId="0" borderId="18" xfId="35" applyBorder="1"/>
    <xf numFmtId="0" fontId="8" fillId="0" borderId="19" xfId="35" applyBorder="1"/>
    <xf numFmtId="0" fontId="8" fillId="0" borderId="20" xfId="35" applyBorder="1"/>
    <xf numFmtId="0" fontId="22" fillId="26" borderId="1" xfId="35" applyFont="1" applyFill="1" applyBorder="1" applyAlignment="1">
      <alignment horizontal="center"/>
    </xf>
    <xf numFmtId="165" fontId="8" fillId="0" borderId="21" xfId="32" applyNumberFormat="1" applyFont="1" applyBorder="1"/>
    <xf numFmtId="165" fontId="8" fillId="0" borderId="0" xfId="32" applyNumberFormat="1" applyFont="1" applyBorder="1"/>
    <xf numFmtId="165" fontId="8" fillId="0" borderId="22" xfId="32" applyNumberFormat="1" applyFont="1" applyBorder="1"/>
    <xf numFmtId="0" fontId="22" fillId="26" borderId="23" xfId="35" applyFont="1" applyFill="1" applyBorder="1" applyAlignment="1">
      <alignment horizontal="center"/>
    </xf>
    <xf numFmtId="165" fontId="8" fillId="0" borderId="24" xfId="32" applyNumberFormat="1" applyFont="1" applyBorder="1"/>
    <xf numFmtId="165" fontId="8" fillId="0" borderId="25" xfId="32" applyNumberFormat="1" applyFont="1" applyBorder="1"/>
    <xf numFmtId="165" fontId="8" fillId="0" borderId="26" xfId="32" applyNumberFormat="1" applyFont="1" applyBorder="1"/>
    <xf numFmtId="0" fontId="8" fillId="0" borderId="0" xfId="34" applyAlignment="1">
      <alignment horizontal="center"/>
    </xf>
    <xf numFmtId="0" fontId="8" fillId="0" borderId="0" xfId="34"/>
    <xf numFmtId="2" fontId="8" fillId="0" borderId="0" xfId="34" applyNumberFormat="1"/>
    <xf numFmtId="0" fontId="22" fillId="24" borderId="11" xfId="34" applyFont="1" applyFill="1" applyBorder="1" applyAlignment="1">
      <alignment horizontal="center"/>
    </xf>
    <xf numFmtId="164" fontId="22" fillId="24" borderId="12" xfId="34" applyNumberFormat="1" applyFont="1" applyFill="1" applyBorder="1"/>
    <xf numFmtId="164" fontId="22" fillId="24" borderId="27" xfId="34" applyNumberFormat="1" applyFont="1" applyFill="1" applyBorder="1"/>
    <xf numFmtId="0" fontId="22" fillId="25" borderId="14" xfId="34" applyFont="1" applyFill="1" applyBorder="1" applyAlignment="1">
      <alignment horizontal="center"/>
    </xf>
    <xf numFmtId="0" fontId="22" fillId="25" borderId="15" xfId="34" applyFont="1" applyFill="1" applyBorder="1"/>
    <xf numFmtId="0" fontId="22" fillId="25" borderId="16" xfId="34" applyFont="1" applyFill="1" applyBorder="1"/>
    <xf numFmtId="0" fontId="22" fillId="26" borderId="17" xfId="34" applyFont="1" applyFill="1" applyBorder="1" applyAlignment="1">
      <alignment horizontal="center"/>
    </xf>
    <xf numFmtId="0" fontId="8" fillId="0" borderId="18" xfId="34" applyBorder="1"/>
    <xf numFmtId="0" fontId="8" fillId="0" borderId="19" xfId="34" applyBorder="1"/>
    <xf numFmtId="0" fontId="8" fillId="0" borderId="20" xfId="34" applyBorder="1"/>
    <xf numFmtId="0" fontId="22" fillId="26" borderId="1" xfId="34" applyFont="1" applyFill="1" applyBorder="1" applyAlignment="1">
      <alignment horizontal="center"/>
    </xf>
    <xf numFmtId="0" fontId="22" fillId="26" borderId="23" xfId="34" applyFont="1" applyFill="1" applyBorder="1" applyAlignment="1">
      <alignment horizontal="center"/>
    </xf>
    <xf numFmtId="0" fontId="8" fillId="0" borderId="0" xfId="34" applyFont="1" applyAlignment="1">
      <alignment horizontal="left"/>
    </xf>
    <xf numFmtId="0" fontId="23" fillId="0" borderId="28" xfId="34" applyFont="1" applyBorder="1" applyAlignment="1">
      <alignment horizontal="left"/>
    </xf>
    <xf numFmtId="0" fontId="24" fillId="0" borderId="29" xfId="34" applyFont="1" applyBorder="1"/>
    <xf numFmtId="0" fontId="23" fillId="0" borderId="30" xfId="34" applyFont="1" applyBorder="1" applyAlignment="1">
      <alignment horizontal="left"/>
    </xf>
    <xf numFmtId="0" fontId="24" fillId="0" borderId="31" xfId="34" applyFont="1" applyBorder="1"/>
    <xf numFmtId="0" fontId="24" fillId="0" borderId="31" xfId="34" applyFont="1" applyBorder="1" applyAlignment="1">
      <alignment horizontal="center"/>
    </xf>
    <xf numFmtId="0" fontId="8" fillId="0" borderId="0" xfId="35" applyFont="1"/>
    <xf numFmtId="1" fontId="8" fillId="0" borderId="0" xfId="34" applyNumberFormat="1"/>
    <xf numFmtId="165" fontId="8" fillId="0" borderId="38" xfId="32" applyNumberFormat="1" applyFont="1" applyBorder="1"/>
    <xf numFmtId="165" fontId="8" fillId="0" borderId="39" xfId="32" applyNumberFormat="1" applyFont="1" applyBorder="1"/>
    <xf numFmtId="165" fontId="8" fillId="0" borderId="40" xfId="32" applyNumberFormat="1" applyFont="1" applyBorder="1"/>
    <xf numFmtId="165" fontId="8" fillId="0" borderId="41" xfId="32" applyNumberFormat="1" applyFont="1" applyBorder="1"/>
    <xf numFmtId="0" fontId="8" fillId="0" borderId="42" xfId="34" applyBorder="1"/>
    <xf numFmtId="165" fontId="8" fillId="0" borderId="43" xfId="32" applyNumberFormat="1" applyFont="1" applyBorder="1"/>
    <xf numFmtId="0" fontId="8" fillId="0" borderId="21" xfId="34" applyBorder="1"/>
    <xf numFmtId="0" fontId="8" fillId="0" borderId="0" xfId="34" applyBorder="1"/>
    <xf numFmtId="0" fontId="8" fillId="0" borderId="38" xfId="34" applyBorder="1"/>
    <xf numFmtId="0" fontId="8" fillId="0" borderId="22" xfId="34" applyBorder="1"/>
    <xf numFmtId="1" fontId="22" fillId="26" borderId="1" xfId="34" applyNumberFormat="1" applyFont="1" applyFill="1" applyBorder="1" applyAlignment="1">
      <alignment horizontal="center"/>
    </xf>
    <xf numFmtId="0" fontId="8" fillId="0" borderId="24" xfId="34" applyBorder="1"/>
    <xf numFmtId="0" fontId="8" fillId="0" borderId="25" xfId="34" applyBorder="1"/>
    <xf numFmtId="0" fontId="8" fillId="0" borderId="48" xfId="34" applyBorder="1"/>
    <xf numFmtId="0" fontId="8" fillId="0" borderId="26" xfId="34" applyBorder="1"/>
    <xf numFmtId="0" fontId="8" fillId="0" borderId="21" xfId="35" applyBorder="1"/>
    <xf numFmtId="0" fontId="8" fillId="0" borderId="0" xfId="35" applyBorder="1"/>
    <xf numFmtId="0" fontId="8" fillId="0" borderId="22" xfId="35" applyBorder="1"/>
    <xf numFmtId="1" fontId="22" fillId="26" borderId="1" xfId="35" applyNumberFormat="1" applyFont="1" applyFill="1" applyBorder="1" applyAlignment="1">
      <alignment horizontal="center"/>
    </xf>
    <xf numFmtId="0" fontId="8" fillId="0" borderId="24" xfId="35" applyBorder="1"/>
    <xf numFmtId="0" fontId="8" fillId="0" borderId="25" xfId="35" applyBorder="1"/>
    <xf numFmtId="0" fontId="8" fillId="0" borderId="26" xfId="35" applyBorder="1"/>
    <xf numFmtId="0" fontId="26" fillId="27" borderId="0" xfId="35" applyFont="1" applyFill="1"/>
    <xf numFmtId="0" fontId="26" fillId="0" borderId="0" xfId="35" applyFont="1"/>
    <xf numFmtId="0" fontId="23" fillId="0" borderId="0" xfId="34" applyFont="1" applyBorder="1" applyAlignment="1">
      <alignment horizontal="left"/>
    </xf>
    <xf numFmtId="0" fontId="24" fillId="0" borderId="0" xfId="34" applyFont="1" applyBorder="1"/>
    <xf numFmtId="0" fontId="24" fillId="0" borderId="0" xfId="34" applyFont="1" applyBorder="1" applyAlignment="1">
      <alignment horizontal="center"/>
    </xf>
    <xf numFmtId="0" fontId="23" fillId="0" borderId="55" xfId="34" applyFont="1" applyBorder="1" applyAlignment="1">
      <alignment horizontal="left"/>
    </xf>
    <xf numFmtId="0" fontId="24" fillId="0" borderId="53" xfId="34" applyFont="1" applyBorder="1"/>
    <xf numFmtId="0" fontId="24" fillId="0" borderId="53" xfId="34" applyFont="1" applyBorder="1" applyAlignment="1">
      <alignment horizontal="center"/>
    </xf>
    <xf numFmtId="2" fontId="8" fillId="0" borderId="53" xfId="34" applyNumberFormat="1" applyBorder="1"/>
    <xf numFmtId="0" fontId="23" fillId="0" borderId="53" xfId="34" applyFont="1" applyBorder="1" applyAlignment="1">
      <alignment horizontal="left"/>
    </xf>
    <xf numFmtId="0" fontId="23" fillId="0" borderId="56" xfId="34" applyFont="1" applyBorder="1" applyAlignment="1">
      <alignment horizontal="left"/>
    </xf>
    <xf numFmtId="2" fontId="8" fillId="0" borderId="0" xfId="34" applyNumberFormat="1" applyBorder="1"/>
    <xf numFmtId="0" fontId="24" fillId="0" borderId="40" xfId="34" applyFont="1" applyBorder="1"/>
    <xf numFmtId="0" fontId="24" fillId="0" borderId="40" xfId="34" applyFont="1" applyBorder="1" applyAlignment="1">
      <alignment horizontal="center"/>
    </xf>
    <xf numFmtId="2" fontId="8" fillId="0" borderId="40" xfId="34" applyNumberFormat="1" applyBorder="1"/>
    <xf numFmtId="164" fontId="0" fillId="0" borderId="58" xfId="36" applyNumberFormat="1" applyFont="1" applyBorder="1"/>
    <xf numFmtId="164" fontId="0" fillId="0" borderId="52" xfId="36" applyNumberFormat="1" applyFont="1" applyBorder="1"/>
    <xf numFmtId="0" fontId="24" fillId="28" borderId="54" xfId="34" applyFont="1" applyFill="1" applyBorder="1"/>
    <xf numFmtId="0" fontId="24" fillId="28" borderId="57" xfId="34" applyFont="1" applyFill="1" applyBorder="1"/>
    <xf numFmtId="0" fontId="24" fillId="28" borderId="41" xfId="34" applyFont="1" applyFill="1" applyBorder="1"/>
    <xf numFmtId="2" fontId="8" fillId="28" borderId="53" xfId="34" applyNumberFormat="1" applyFill="1" applyBorder="1"/>
    <xf numFmtId="2" fontId="8" fillId="28" borderId="54" xfId="34" applyNumberFormat="1" applyFill="1" applyBorder="1"/>
    <xf numFmtId="0" fontId="24" fillId="28" borderId="57" xfId="34" applyFont="1" applyFill="1" applyBorder="1" applyAlignment="1">
      <alignment horizontal="center"/>
    </xf>
    <xf numFmtId="0" fontId="24" fillId="28" borderId="40" xfId="34" applyFont="1" applyFill="1" applyBorder="1" applyAlignment="1">
      <alignment horizontal="center"/>
    </xf>
    <xf numFmtId="0" fontId="23" fillId="28" borderId="55" xfId="34" applyFont="1" applyFill="1" applyBorder="1"/>
    <xf numFmtId="0" fontId="24" fillId="28" borderId="41" xfId="34" applyFont="1" applyFill="1" applyBorder="1" applyAlignment="1">
      <alignment horizontal="right"/>
    </xf>
    <xf numFmtId="0" fontId="24" fillId="28" borderId="60" xfId="34" applyFont="1" applyFill="1" applyBorder="1"/>
    <xf numFmtId="0" fontId="23" fillId="28" borderId="59" xfId="34" applyFont="1" applyFill="1" applyBorder="1" applyAlignment="1">
      <alignment horizontal="center"/>
    </xf>
    <xf numFmtId="0" fontId="23" fillId="28" borderId="57" xfId="34" applyFont="1" applyFill="1" applyBorder="1"/>
    <xf numFmtId="165" fontId="24" fillId="0" borderId="61" xfId="34" applyNumberFormat="1" applyFont="1" applyBorder="1" applyAlignment="1">
      <alignment horizontal="center"/>
    </xf>
    <xf numFmtId="165" fontId="24" fillId="0" borderId="61" xfId="32" applyNumberFormat="1" applyFont="1" applyBorder="1"/>
    <xf numFmtId="0" fontId="24" fillId="0" borderId="62" xfId="34" applyFont="1" applyBorder="1" applyAlignment="1">
      <alignment horizontal="center"/>
    </xf>
    <xf numFmtId="0" fontId="24" fillId="0" borderId="63" xfId="34" applyFont="1" applyBorder="1"/>
    <xf numFmtId="165" fontId="24" fillId="0" borderId="62" xfId="34" applyNumberFormat="1" applyFont="1" applyBorder="1" applyAlignment="1">
      <alignment horizontal="center"/>
    </xf>
    <xf numFmtId="0" fontId="24" fillId="0" borderId="63" xfId="34" applyFont="1" applyBorder="1" applyAlignment="1">
      <alignment horizontal="center"/>
    </xf>
    <xf numFmtId="0" fontId="8" fillId="0" borderId="62" xfId="34" applyBorder="1"/>
    <xf numFmtId="164" fontId="24" fillId="0" borderId="63" xfId="34" applyNumberFormat="1" applyFont="1" applyBorder="1"/>
    <xf numFmtId="0" fontId="27" fillId="0" borderId="0" xfId="34" applyFont="1" applyBorder="1" applyAlignment="1">
      <alignment horizontal="right"/>
    </xf>
    <xf numFmtId="0" fontId="24" fillId="28" borderId="62" xfId="34" applyFont="1" applyFill="1" applyBorder="1" applyAlignment="1">
      <alignment horizontal="center"/>
    </xf>
    <xf numFmtId="0" fontId="24" fillId="28" borderId="63" xfId="34" applyFont="1" applyFill="1" applyBorder="1"/>
    <xf numFmtId="165" fontId="24" fillId="28" borderId="62" xfId="34" applyNumberFormat="1" applyFont="1" applyFill="1" applyBorder="1" applyAlignment="1">
      <alignment horizontal="center"/>
    </xf>
    <xf numFmtId="0" fontId="24" fillId="28" borderId="63" xfId="34" applyFont="1" applyFill="1" applyBorder="1" applyAlignment="1">
      <alignment horizontal="center"/>
    </xf>
    <xf numFmtId="165" fontId="24" fillId="28" borderId="61" xfId="34" applyNumberFormat="1" applyFont="1" applyFill="1" applyBorder="1" applyAlignment="1">
      <alignment horizontal="center"/>
    </xf>
    <xf numFmtId="165" fontId="24" fillId="28" borderId="61" xfId="32" applyNumberFormat="1" applyFont="1" applyFill="1" applyBorder="1"/>
    <xf numFmtId="164" fontId="24" fillId="28" borderId="63" xfId="34" applyNumberFormat="1" applyFont="1" applyFill="1" applyBorder="1"/>
    <xf numFmtId="0" fontId="24" fillId="29" borderId="62" xfId="34" applyFont="1" applyFill="1" applyBorder="1" applyAlignment="1">
      <alignment horizontal="center"/>
    </xf>
    <xf numFmtId="0" fontId="24" fillId="29" borderId="63" xfId="34" applyFont="1" applyFill="1" applyBorder="1"/>
    <xf numFmtId="165" fontId="24" fillId="29" borderId="62" xfId="34" applyNumberFormat="1" applyFont="1" applyFill="1" applyBorder="1" applyAlignment="1">
      <alignment horizontal="center"/>
    </xf>
    <xf numFmtId="0" fontId="24" fillId="29" borderId="63" xfId="34" applyFont="1" applyFill="1" applyBorder="1" applyAlignment="1">
      <alignment horizontal="center"/>
    </xf>
    <xf numFmtId="165" fontId="24" fillId="29" borderId="61" xfId="34" applyNumberFormat="1" applyFont="1" applyFill="1" applyBorder="1" applyAlignment="1">
      <alignment horizontal="center"/>
    </xf>
    <xf numFmtId="165" fontId="24" fillId="29" borderId="61" xfId="32" applyNumberFormat="1" applyFont="1" applyFill="1" applyBorder="1"/>
    <xf numFmtId="164" fontId="24" fillId="29" borderId="63" xfId="34" applyNumberFormat="1" applyFont="1" applyFill="1" applyBorder="1"/>
    <xf numFmtId="0" fontId="8" fillId="29" borderId="62" xfId="34" applyFill="1" applyBorder="1"/>
    <xf numFmtId="0" fontId="23" fillId="29" borderId="56" xfId="34" applyFont="1" applyFill="1" applyBorder="1" applyAlignment="1">
      <alignment horizontal="left"/>
    </xf>
    <xf numFmtId="0" fontId="27" fillId="29" borderId="0" xfId="34" applyFont="1" applyFill="1" applyBorder="1" applyAlignment="1">
      <alignment horizontal="right"/>
    </xf>
    <xf numFmtId="0" fontId="23" fillId="28" borderId="56" xfId="34" applyFont="1" applyFill="1" applyBorder="1" applyAlignment="1">
      <alignment horizontal="left"/>
    </xf>
    <xf numFmtId="0" fontId="27" fillId="28" borderId="0" xfId="34" applyFont="1" applyFill="1" applyBorder="1" applyAlignment="1">
      <alignment horizontal="right"/>
    </xf>
    <xf numFmtId="0" fontId="8" fillId="28" borderId="62" xfId="34" applyFill="1" applyBorder="1"/>
    <xf numFmtId="14" fontId="29" fillId="0" borderId="57" xfId="34" applyNumberFormat="1" applyFont="1" applyBorder="1" applyAlignment="1">
      <alignment horizontal="left"/>
    </xf>
    <xf numFmtId="165" fontId="24" fillId="0" borderId="0" xfId="34" applyNumberFormat="1" applyFont="1" applyBorder="1" applyAlignment="1">
      <alignment horizontal="center"/>
    </xf>
    <xf numFmtId="165" fontId="24" fillId="0" borderId="0" xfId="32" applyNumberFormat="1" applyFont="1" applyBorder="1"/>
    <xf numFmtId="164" fontId="24" fillId="0" borderId="0" xfId="34" applyNumberFormat="1" applyFont="1" applyBorder="1"/>
    <xf numFmtId="1" fontId="0" fillId="0" borderId="54" xfId="32" applyNumberFormat="1" applyFont="1" applyBorder="1" applyAlignment="1" applyProtection="1">
      <alignment horizontal="center" vertical="center"/>
    </xf>
    <xf numFmtId="1" fontId="0" fillId="0" borderId="38" xfId="32" applyNumberFormat="1" applyFont="1" applyBorder="1" applyAlignment="1" applyProtection="1">
      <alignment horizontal="center" vertical="center"/>
    </xf>
    <xf numFmtId="1" fontId="29" fillId="0" borderId="41" xfId="32" applyNumberFormat="1" applyFont="1" applyBorder="1" applyAlignment="1" applyProtection="1">
      <alignment horizontal="center" vertical="center"/>
    </xf>
    <xf numFmtId="0" fontId="8" fillId="0" borderId="0" xfId="34" applyProtection="1"/>
    <xf numFmtId="0" fontId="23" fillId="0" borderId="0" xfId="34" applyFont="1" applyBorder="1" applyAlignment="1" applyProtection="1">
      <alignment horizontal="left"/>
    </xf>
    <xf numFmtId="0" fontId="24" fillId="0" borderId="0" xfId="34" applyFont="1" applyBorder="1" applyProtection="1"/>
    <xf numFmtId="0" fontId="24" fillId="0" borderId="0" xfId="34" applyFont="1" applyBorder="1" applyAlignment="1" applyProtection="1">
      <alignment horizontal="center"/>
    </xf>
    <xf numFmtId="2" fontId="8" fillId="0" borderId="0" xfId="34" applyNumberFormat="1" applyBorder="1" applyProtection="1"/>
    <xf numFmtId="1" fontId="0" fillId="0" borderId="0" xfId="32" applyNumberFormat="1" applyFont="1" applyBorder="1" applyAlignment="1" applyProtection="1">
      <alignment horizontal="center" vertical="center"/>
    </xf>
    <xf numFmtId="1" fontId="8" fillId="0" borderId="0" xfId="34" applyNumberFormat="1" applyProtection="1"/>
    <xf numFmtId="0" fontId="8" fillId="0" borderId="0" xfId="34" applyAlignment="1" applyProtection="1">
      <alignment horizontal="center"/>
    </xf>
    <xf numFmtId="164" fontId="8" fillId="0" borderId="0" xfId="34" applyNumberFormat="1" applyProtection="1"/>
    <xf numFmtId="0" fontId="22" fillId="0" borderId="0" xfId="35" applyFont="1" applyBorder="1" applyAlignment="1">
      <alignment horizontal="left"/>
    </xf>
    <xf numFmtId="0" fontId="22" fillId="0" borderId="0" xfId="35" applyFont="1" applyBorder="1"/>
    <xf numFmtId="0" fontId="23" fillId="0" borderId="32" xfId="35" applyFont="1" applyBorder="1" applyAlignment="1">
      <alignment horizontal="left"/>
    </xf>
    <xf numFmtId="0" fontId="23" fillId="0" borderId="34" xfId="35" applyFont="1" applyBorder="1" applyAlignment="1">
      <alignment horizontal="left"/>
    </xf>
    <xf numFmtId="0" fontId="23" fillId="0" borderId="36" xfId="35" applyFont="1" applyBorder="1" applyAlignment="1">
      <alignment horizontal="left"/>
    </xf>
    <xf numFmtId="0" fontId="23" fillId="0" borderId="33" xfId="35" applyFont="1" applyBorder="1"/>
    <xf numFmtId="0" fontId="23" fillId="0" borderId="35" xfId="35" applyFont="1" applyBorder="1"/>
    <xf numFmtId="2" fontId="8" fillId="0" borderId="54" xfId="34" applyNumberFormat="1" applyBorder="1"/>
    <xf numFmtId="2" fontId="8" fillId="0" borderId="38" xfId="34" applyNumberFormat="1" applyBorder="1"/>
    <xf numFmtId="0" fontId="8" fillId="0" borderId="38" xfId="35" applyBorder="1"/>
    <xf numFmtId="2" fontId="29" fillId="0" borderId="41" xfId="34" applyNumberFormat="1" applyFont="1" applyBorder="1" applyAlignment="1">
      <alignment horizontal="right"/>
    </xf>
    <xf numFmtId="0" fontId="23" fillId="0" borderId="33" xfId="35" applyFont="1" applyBorder="1" applyAlignment="1">
      <alignment horizontal="center"/>
    </xf>
    <xf numFmtId="0" fontId="23" fillId="0" borderId="37" xfId="35" applyFont="1" applyBorder="1"/>
    <xf numFmtId="0" fontId="23" fillId="0" borderId="37" xfId="35" applyFont="1" applyBorder="1" applyAlignment="1">
      <alignment horizontal="center"/>
    </xf>
    <xf numFmtId="0" fontId="23" fillId="0" borderId="44" xfId="35" applyFont="1" applyBorder="1"/>
    <xf numFmtId="0" fontId="24" fillId="28" borderId="41" xfId="34" applyFont="1" applyFill="1" applyBorder="1" applyAlignment="1">
      <alignment horizontal="center"/>
    </xf>
    <xf numFmtId="165" fontId="23" fillId="30" borderId="46" xfId="32" applyNumberFormat="1" applyFont="1" applyFill="1" applyBorder="1" applyProtection="1">
      <protection locked="0"/>
    </xf>
    <xf numFmtId="10" fontId="23" fillId="30" borderId="47" xfId="36" applyNumberFormat="1" applyFont="1" applyFill="1" applyBorder="1" applyProtection="1">
      <protection locked="0"/>
    </xf>
    <xf numFmtId="10" fontId="23" fillId="30" borderId="44" xfId="36" applyNumberFormat="1" applyFont="1" applyFill="1" applyBorder="1" applyAlignment="1" applyProtection="1">
      <alignment horizontal="center"/>
      <protection locked="0"/>
    </xf>
    <xf numFmtId="1" fontId="23" fillId="30" borderId="46" xfId="35" applyNumberFormat="1" applyFont="1" applyFill="1" applyBorder="1" applyAlignment="1" applyProtection="1">
      <alignment horizontal="center"/>
      <protection locked="0"/>
    </xf>
    <xf numFmtId="0" fontId="23" fillId="30" borderId="47" xfId="35" applyFont="1" applyFill="1" applyBorder="1" applyAlignment="1" applyProtection="1">
      <alignment horizontal="center"/>
      <protection locked="0"/>
    </xf>
    <xf numFmtId="10" fontId="23" fillId="30" borderId="45" xfId="36" applyNumberFormat="1" applyFont="1" applyFill="1" applyBorder="1" applyProtection="1">
      <protection locked="0"/>
    </xf>
    <xf numFmtId="1" fontId="23" fillId="30" borderId="65" xfId="32" applyNumberFormat="1" applyFont="1" applyFill="1" applyBorder="1" applyAlignment="1" applyProtection="1">
      <alignment horizontal="center" vertical="center"/>
      <protection locked="0"/>
    </xf>
    <xf numFmtId="1" fontId="0" fillId="30" borderId="64" xfId="32" applyNumberFormat="1" applyFont="1" applyFill="1" applyBorder="1" applyAlignment="1" applyProtection="1">
      <alignment horizontal="center" vertical="center"/>
      <protection locked="0"/>
    </xf>
    <xf numFmtId="0" fontId="21" fillId="25" borderId="14" xfId="34" applyFont="1" applyFill="1" applyBorder="1" applyAlignment="1">
      <alignment horizontal="center" vertical="center" wrapText="1"/>
    </xf>
    <xf numFmtId="0" fontId="21" fillId="25" borderId="15" xfId="34" applyFont="1" applyFill="1" applyBorder="1" applyAlignment="1">
      <alignment horizontal="center" vertical="center" wrapText="1"/>
    </xf>
    <xf numFmtId="0" fontId="21" fillId="25" borderId="16" xfId="34" applyFont="1" applyFill="1" applyBorder="1" applyAlignment="1">
      <alignment horizontal="center" vertical="center" wrapText="1"/>
    </xf>
    <xf numFmtId="0" fontId="23" fillId="0" borderId="49" xfId="34" applyFont="1" applyBorder="1" applyAlignment="1">
      <alignment horizontal="center" vertical="center" wrapText="1"/>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165" fontId="23" fillId="30" borderId="29" xfId="32" applyNumberFormat="1" applyFont="1" applyFill="1" applyBorder="1" applyAlignment="1" applyProtection="1">
      <alignment horizontal="center" vertical="center"/>
      <protection locked="0"/>
    </xf>
    <xf numFmtId="165" fontId="0" fillId="30" borderId="52" xfId="0" applyNumberFormat="1" applyFill="1" applyBorder="1" applyAlignment="1" applyProtection="1">
      <alignment horizontal="center" vertical="center"/>
      <protection locked="0"/>
    </xf>
    <xf numFmtId="1" fontId="23" fillId="30" borderId="53" xfId="32" applyNumberFormat="1" applyFont="1" applyFill="1" applyBorder="1" applyAlignment="1" applyProtection="1">
      <alignment horizontal="center" vertical="center"/>
      <protection locked="0"/>
    </xf>
    <xf numFmtId="1" fontId="0" fillId="30" borderId="54" xfId="32" applyNumberFormat="1" applyFont="1" applyFill="1" applyBorder="1" applyAlignment="1" applyProtection="1">
      <alignment horizontal="center" vertical="center"/>
      <protection locked="0"/>
    </xf>
    <xf numFmtId="0" fontId="21" fillId="25" borderId="14" xfId="35" applyFont="1" applyFill="1" applyBorder="1" applyAlignment="1">
      <alignment horizontal="center" vertical="center" wrapText="1"/>
    </xf>
    <xf numFmtId="0" fontId="21" fillId="25" borderId="15" xfId="35" applyFont="1" applyFill="1" applyBorder="1" applyAlignment="1">
      <alignment horizontal="center" vertical="center" wrapText="1"/>
    </xf>
    <xf numFmtId="0" fontId="21" fillId="25" borderId="16" xfId="35" applyFont="1" applyFill="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VG2000_Format_äx" xfId="26"/>
    <cellStyle name="Calcul" xfId="27" builtinId="22" customBuiltin="1"/>
    <cellStyle name="Cellule liée" xfId="28" builtinId="24" customBuiltin="1"/>
    <cellStyle name="Commentaire" xfId="29" builtinId="10" customBuiltin="1"/>
    <cellStyle name="Entrée" xfId="30" builtinId="20" customBuiltin="1"/>
    <cellStyle name="Insatisfaisant" xfId="31" builtinId="27" customBuiltin="1"/>
    <cellStyle name="Milliers" xfId="32" builtinId="3"/>
    <cellStyle name="Neutre" xfId="33" builtinId="28" customBuiltin="1"/>
    <cellStyle name="Normal" xfId="0" builtinId="0"/>
    <cellStyle name="Normal_Classeur2" xfId="34"/>
    <cellStyle name="Normal_Test_certificat_personnnel_V7" xfId="35"/>
    <cellStyle name="Pourcentage" xfId="36" builtinId="5"/>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2">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VBE\PY\Clients\C\CP%20Val\Rapport%20Copil%202010.10.20\Variante%202bis\CPVal-mod&#233;lisation%20-%20variante2bis%20-%20i=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sheetName val="paramètres"/>
      <sheetName val="H.K."/>
      <sheetName val="Stats plan"/>
      <sheetName val="Prest D&amp;I"/>
      <sheetName val="Ventil garantie"/>
      <sheetName val="Calculs"/>
      <sheetName val="Age&gt;=62"/>
      <sheetName val="Age&lt;62"/>
      <sheetName val="Stats genre"/>
      <sheetName val="Garantie"/>
      <sheetName val="TableRetAnt"/>
      <sheetName val="Tabelles"/>
      <sheetName val="BasesTech"/>
    </sheetNames>
    <sheetDataSet>
      <sheetData sheetId="0"/>
      <sheetData sheetId="1">
        <row r="6">
          <cell r="O6">
            <v>0.01</v>
          </cell>
        </row>
        <row r="7">
          <cell r="F7">
            <v>0.5</v>
          </cell>
          <cell r="O7">
            <v>0.03</v>
          </cell>
        </row>
        <row r="8">
          <cell r="F8">
            <v>1</v>
          </cell>
        </row>
        <row r="9">
          <cell r="F9">
            <v>1</v>
          </cell>
        </row>
        <row r="10">
          <cell r="F10">
            <v>1</v>
          </cell>
        </row>
        <row r="12">
          <cell r="O12">
            <v>3.5000000000000003E-2</v>
          </cell>
        </row>
        <row r="23">
          <cell r="M23">
            <v>3.1E-2</v>
          </cell>
        </row>
        <row r="28">
          <cell r="F28">
            <v>62</v>
          </cell>
        </row>
        <row r="31">
          <cell r="J31">
            <v>12</v>
          </cell>
        </row>
        <row r="34">
          <cell r="A34">
            <v>58</v>
          </cell>
          <cell r="B34">
            <v>5.6402832284617593E-2</v>
          </cell>
        </row>
        <row r="35">
          <cell r="A35">
            <v>59</v>
          </cell>
          <cell r="B35">
            <v>5.7604897489492893E-2</v>
          </cell>
        </row>
        <row r="36">
          <cell r="A36">
            <v>60</v>
          </cell>
          <cell r="B36">
            <v>5.8896659908782553E-2</v>
          </cell>
        </row>
        <row r="37">
          <cell r="A37">
            <v>61</v>
          </cell>
          <cell r="B37">
            <v>6.028795323329697E-2</v>
          </cell>
        </row>
        <row r="38">
          <cell r="A38">
            <v>62</v>
          </cell>
          <cell r="B38">
            <v>6.1672748231179145E-2</v>
          </cell>
        </row>
        <row r="39">
          <cell r="A39">
            <v>63</v>
          </cell>
          <cell r="B39" t="str">
            <v/>
          </cell>
        </row>
        <row r="40">
          <cell r="A40">
            <v>64</v>
          </cell>
          <cell r="B40" t="str">
            <v/>
          </cell>
        </row>
        <row r="41">
          <cell r="A41">
            <v>65</v>
          </cell>
          <cell r="B41" t="str">
            <v/>
          </cell>
        </row>
        <row r="42">
          <cell r="A42">
            <v>66</v>
          </cell>
          <cell r="B42" t="str">
            <v/>
          </cell>
        </row>
      </sheetData>
      <sheetData sheetId="2"/>
      <sheetData sheetId="3"/>
      <sheetData sheetId="4"/>
      <sheetData sheetId="5"/>
      <sheetData sheetId="6"/>
      <sheetData sheetId="7"/>
      <sheetData sheetId="8"/>
      <sheetData sheetId="9"/>
      <sheetData sheetId="10"/>
      <sheetData sheetId="11"/>
      <sheetData sheetId="12"/>
      <sheetData sheetId="13">
        <row r="1">
          <cell r="C1">
            <v>50</v>
          </cell>
        </row>
        <row r="6">
          <cell r="A6">
            <v>17</v>
          </cell>
          <cell r="B6">
            <v>2.5000000000000001E-4</v>
          </cell>
          <cell r="C6">
            <v>3.3E-4</v>
          </cell>
          <cell r="D6">
            <v>6.7600000000000004E-3</v>
          </cell>
          <cell r="E6">
            <v>2.5000000000000001E-4</v>
          </cell>
          <cell r="F6">
            <v>2.5000000000000001E-4</v>
          </cell>
          <cell r="G6">
            <v>1.65E-4</v>
          </cell>
          <cell r="H6">
            <v>2.5000000000000001E-4</v>
          </cell>
          <cell r="I6">
            <v>100000</v>
          </cell>
          <cell r="J6">
            <v>0</v>
          </cell>
          <cell r="K6">
            <v>100000</v>
          </cell>
          <cell r="L6">
            <v>63.68</v>
          </cell>
          <cell r="M6">
            <v>0</v>
          </cell>
          <cell r="N6">
            <v>19.8</v>
          </cell>
          <cell r="O6">
            <v>1E-3</v>
          </cell>
          <cell r="P6">
            <v>0.24</v>
          </cell>
          <cell r="Q6">
            <v>0</v>
          </cell>
          <cell r="R6">
            <v>55720.38</v>
          </cell>
          <cell r="S6">
            <v>1447288.26</v>
          </cell>
          <cell r="T6">
            <v>25.974128</v>
          </cell>
          <cell r="U6">
            <v>25.515795000000001</v>
          </cell>
          <cell r="V6">
            <v>2.5000000000000001E-4</v>
          </cell>
          <cell r="W6">
            <v>100000</v>
          </cell>
          <cell r="X6">
            <v>55720.38</v>
          </cell>
          <cell r="Y6">
            <v>1449296.84</v>
          </cell>
          <cell r="Z6">
            <v>26.010175</v>
          </cell>
          <cell r="AA6">
            <v>25.551842000000001</v>
          </cell>
          <cell r="AB6">
            <v>0</v>
          </cell>
          <cell r="AC6">
            <v>52927.53</v>
          </cell>
          <cell r="AD6">
            <v>0.94987699999999997</v>
          </cell>
          <cell r="AE6">
            <v>55720.38</v>
          </cell>
          <cell r="AF6">
            <v>153261.14000000001</v>
          </cell>
          <cell r="AG6">
            <v>85397.69</v>
          </cell>
          <cell r="AH6">
            <v>1925391</v>
          </cell>
          <cell r="AI6">
            <v>22.546171999999999</v>
          </cell>
          <cell r="AJ6">
            <v>22.087838999999999</v>
          </cell>
          <cell r="AK6">
            <v>1739746.53</v>
          </cell>
          <cell r="AL6">
            <v>20.37229</v>
          </cell>
          <cell r="AM6">
            <v>19.913957</v>
          </cell>
          <cell r="AN6">
            <v>0</v>
          </cell>
          <cell r="AO6">
            <v>183923.08</v>
          </cell>
          <cell r="AP6">
            <v>2.153724</v>
          </cell>
          <cell r="AY6">
            <v>17</v>
          </cell>
          <cell r="AZ6">
            <v>6.9999999999999994E-5</v>
          </cell>
          <cell r="BA6">
            <v>8.0000000000000004E-4</v>
          </cell>
          <cell r="BB6">
            <v>3.2000000000000002E-3</v>
          </cell>
          <cell r="BC6">
            <v>6.9999999999999994E-5</v>
          </cell>
          <cell r="BD6">
            <v>1E-4</v>
          </cell>
          <cell r="BE6">
            <v>4.0000000000000002E-4</v>
          </cell>
          <cell r="BF6">
            <v>6.9999999999999994E-5</v>
          </cell>
          <cell r="BG6">
            <v>100000</v>
          </cell>
          <cell r="BH6">
            <v>0</v>
          </cell>
          <cell r="BI6">
            <v>100000</v>
          </cell>
          <cell r="BJ6">
            <v>67.709999999999994</v>
          </cell>
          <cell r="BK6">
            <v>1.7999999999999999E-2</v>
          </cell>
          <cell r="BL6">
            <v>24.46</v>
          </cell>
          <cell r="BM6">
            <v>4.0000000000000001E-3</v>
          </cell>
          <cell r="BN6">
            <v>0.12</v>
          </cell>
          <cell r="BO6">
            <v>1.7999999999999999E-2</v>
          </cell>
          <cell r="BP6">
            <v>55720.38</v>
          </cell>
          <cell r="BQ6">
            <v>1477107.5699999996</v>
          </cell>
          <cell r="BR6">
            <v>26.509287</v>
          </cell>
          <cell r="BS6">
            <v>26.050954000000001</v>
          </cell>
          <cell r="BT6">
            <v>1E-4</v>
          </cell>
          <cell r="BU6">
            <v>100000</v>
          </cell>
          <cell r="BV6">
            <v>55720.38</v>
          </cell>
          <cell r="BW6">
            <v>1469880.9800000011</v>
          </cell>
          <cell r="BX6">
            <v>26.379594000000001</v>
          </cell>
          <cell r="BY6">
            <v>25.921261000000001</v>
          </cell>
          <cell r="BZ6">
            <v>2.2599999999999998</v>
          </cell>
          <cell r="CA6">
            <v>15800.860000000002</v>
          </cell>
          <cell r="CB6">
            <v>0.28357399999999999</v>
          </cell>
          <cell r="CC6">
            <v>55720.38</v>
          </cell>
          <cell r="CD6">
            <v>125623.11</v>
          </cell>
          <cell r="CE6">
            <v>69997.67</v>
          </cell>
          <cell r="CF6">
            <v>1738126.2399999998</v>
          </cell>
          <cell r="CG6">
            <v>24.831201</v>
          </cell>
          <cell r="CH6">
            <v>24.372868</v>
          </cell>
          <cell r="CI6">
            <v>1529287.3999999997</v>
          </cell>
          <cell r="CJ6">
            <v>21.84769</v>
          </cell>
          <cell r="CK6">
            <v>21.389357</v>
          </cell>
          <cell r="CL6">
            <v>129.72999999999999</v>
          </cell>
          <cell r="CM6">
            <v>60988.99</v>
          </cell>
          <cell r="CN6">
            <v>0.87129999999999996</v>
          </cell>
        </row>
        <row r="7">
          <cell r="A7">
            <v>18</v>
          </cell>
          <cell r="B7">
            <v>2.9E-4</v>
          </cell>
          <cell r="C7">
            <v>3.4000000000000002E-4</v>
          </cell>
          <cell r="D7">
            <v>6.8300000000000001E-3</v>
          </cell>
          <cell r="E7">
            <v>2.9E-4</v>
          </cell>
          <cell r="F7">
            <v>2.9E-4</v>
          </cell>
          <cell r="G7">
            <v>1.7000000000000001E-4</v>
          </cell>
          <cell r="H7">
            <v>2.9E-4</v>
          </cell>
          <cell r="I7">
            <v>99958.5</v>
          </cell>
          <cell r="J7">
            <v>16.440000000000001</v>
          </cell>
          <cell r="K7">
            <v>99974.94</v>
          </cell>
          <cell r="L7">
            <v>62.7</v>
          </cell>
          <cell r="M7">
            <v>0</v>
          </cell>
          <cell r="N7">
            <v>20.41</v>
          </cell>
          <cell r="O7">
            <v>4.0000000000000001E-3</v>
          </cell>
          <cell r="P7">
            <v>0.38</v>
          </cell>
          <cell r="Q7">
            <v>0</v>
          </cell>
          <cell r="R7">
            <v>53822.62</v>
          </cell>
          <cell r="S7">
            <v>1391567.8800000001</v>
          </cell>
          <cell r="T7">
            <v>25.854703000000001</v>
          </cell>
          <cell r="U7">
            <v>25.396370000000001</v>
          </cell>
          <cell r="V7">
            <v>2.9E-4</v>
          </cell>
          <cell r="W7">
            <v>99975</v>
          </cell>
          <cell r="X7">
            <v>53822.65</v>
          </cell>
          <cell r="Y7">
            <v>1393576.46</v>
          </cell>
          <cell r="Z7">
            <v>25.892008000000001</v>
          </cell>
          <cell r="AA7">
            <v>25.433675000000001</v>
          </cell>
          <cell r="AB7">
            <v>0</v>
          </cell>
          <cell r="AC7">
            <v>52927.53</v>
          </cell>
          <cell r="AD7">
            <v>0.98336999999999997</v>
          </cell>
          <cell r="AE7">
            <v>53813.77</v>
          </cell>
          <cell r="AF7">
            <v>152225.09</v>
          </cell>
          <cell r="AG7">
            <v>81952.070000000007</v>
          </cell>
          <cell r="AH7">
            <v>1839993.31</v>
          </cell>
          <cell r="AI7">
            <v>22.452065999999999</v>
          </cell>
          <cell r="AJ7">
            <v>21.993732999999999</v>
          </cell>
          <cell r="AK7">
            <v>1654348.84</v>
          </cell>
          <cell r="AL7">
            <v>20.186785</v>
          </cell>
          <cell r="AM7">
            <v>19.728452000000001</v>
          </cell>
          <cell r="AN7">
            <v>0</v>
          </cell>
          <cell r="AO7">
            <v>183923.08</v>
          </cell>
          <cell r="AP7">
            <v>2.2442760000000002</v>
          </cell>
          <cell r="AY7">
            <v>18</v>
          </cell>
          <cell r="AZ7">
            <v>8.0000000000000007E-5</v>
          </cell>
          <cell r="BA7">
            <v>8.5999999999999998E-4</v>
          </cell>
          <cell r="BB7">
            <v>3.2100000000000002E-3</v>
          </cell>
          <cell r="BC7">
            <v>8.0000000000000007E-5</v>
          </cell>
          <cell r="BD7">
            <v>1.1E-4</v>
          </cell>
          <cell r="BE7">
            <v>4.2999999999999999E-4</v>
          </cell>
          <cell r="BF7">
            <v>8.0000000000000007E-5</v>
          </cell>
          <cell r="BG7">
            <v>99953</v>
          </cell>
          <cell r="BH7">
            <v>39.94</v>
          </cell>
          <cell r="BI7">
            <v>99992.94</v>
          </cell>
          <cell r="BJ7">
            <v>66.709999999999994</v>
          </cell>
          <cell r="BK7">
            <v>0.03</v>
          </cell>
          <cell r="BL7">
            <v>25.09</v>
          </cell>
          <cell r="BM7">
            <v>1.6E-2</v>
          </cell>
          <cell r="BN7">
            <v>0.44</v>
          </cell>
          <cell r="BO7">
            <v>0.03</v>
          </cell>
          <cell r="BP7">
            <v>53832.31</v>
          </cell>
          <cell r="BQ7">
            <v>1421387.1899999997</v>
          </cell>
          <cell r="BR7">
            <v>26.403979</v>
          </cell>
          <cell r="BS7">
            <v>25.945646</v>
          </cell>
          <cell r="BT7">
            <v>1.1E-4</v>
          </cell>
          <cell r="BU7">
            <v>99990</v>
          </cell>
          <cell r="BV7">
            <v>53830.73</v>
          </cell>
          <cell r="BW7">
            <v>1414160.6000000008</v>
          </cell>
          <cell r="BX7">
            <v>26.270508</v>
          </cell>
          <cell r="BY7">
            <v>25.812175</v>
          </cell>
          <cell r="BZ7">
            <v>3.73</v>
          </cell>
          <cell r="CA7">
            <v>15798.600000000002</v>
          </cell>
          <cell r="CB7">
            <v>0.29347800000000002</v>
          </cell>
          <cell r="CC7">
            <v>53810.81</v>
          </cell>
          <cell r="CD7">
            <v>125221.12</v>
          </cell>
          <cell r="CE7">
            <v>67414.179999999993</v>
          </cell>
          <cell r="CF7">
            <v>1668128.5699999998</v>
          </cell>
          <cell r="CG7">
            <v>24.744475999999999</v>
          </cell>
          <cell r="CH7">
            <v>24.286142999999999</v>
          </cell>
          <cell r="CI7">
            <v>1459289.7299999997</v>
          </cell>
          <cell r="CJ7">
            <v>21.646629000000001</v>
          </cell>
          <cell r="CK7">
            <v>21.188296000000001</v>
          </cell>
          <cell r="CL7">
            <v>187.3</v>
          </cell>
          <cell r="CM7">
            <v>60859.26</v>
          </cell>
          <cell r="CN7">
            <v>0.90276599999999996</v>
          </cell>
        </row>
        <row r="8">
          <cell r="A8">
            <v>19</v>
          </cell>
          <cell r="B8">
            <v>3.4000000000000002E-4</v>
          </cell>
          <cell r="C8">
            <v>3.6000000000000002E-4</v>
          </cell>
          <cell r="D8">
            <v>6.8999999999999999E-3</v>
          </cell>
          <cell r="E8">
            <v>3.5E-4</v>
          </cell>
          <cell r="F8">
            <v>3.5E-4</v>
          </cell>
          <cell r="G8">
            <v>1.8000000000000001E-4</v>
          </cell>
          <cell r="H8">
            <v>3.5E-4</v>
          </cell>
          <cell r="I8">
            <v>99912.52</v>
          </cell>
          <cell r="J8">
            <v>33.26</v>
          </cell>
          <cell r="K8">
            <v>99945.78</v>
          </cell>
          <cell r="L8">
            <v>61.71</v>
          </cell>
          <cell r="M8">
            <v>0</v>
          </cell>
          <cell r="N8">
            <v>21.13</v>
          </cell>
          <cell r="O8">
            <v>8.0000000000000002E-3</v>
          </cell>
          <cell r="P8">
            <v>0.53</v>
          </cell>
          <cell r="Q8">
            <v>0</v>
          </cell>
          <cell r="R8">
            <v>51987.37</v>
          </cell>
          <cell r="S8">
            <v>1337745.2600000002</v>
          </cell>
          <cell r="T8">
            <v>25.732119999999998</v>
          </cell>
          <cell r="U8">
            <v>25.273786999999999</v>
          </cell>
          <cell r="V8">
            <v>3.5E-4</v>
          </cell>
          <cell r="W8">
            <v>99946.01</v>
          </cell>
          <cell r="X8">
            <v>51987.49</v>
          </cell>
          <cell r="Y8">
            <v>1339753.8099999998</v>
          </cell>
          <cell r="Z8">
            <v>25.770696000000001</v>
          </cell>
          <cell r="AA8">
            <v>25.312363000000001</v>
          </cell>
          <cell r="AB8">
            <v>0.91</v>
          </cell>
          <cell r="AC8">
            <v>52927.53</v>
          </cell>
          <cell r="AD8">
            <v>1.018084</v>
          </cell>
          <cell r="AE8">
            <v>51970.07</v>
          </cell>
          <cell r="AF8">
            <v>151185.39000000001</v>
          </cell>
          <cell r="AG8">
            <v>78639.94</v>
          </cell>
          <cell r="AH8">
            <v>1758041.2400000002</v>
          </cell>
          <cell r="AI8">
            <v>22.355577</v>
          </cell>
          <cell r="AJ8">
            <v>21.897244000000001</v>
          </cell>
          <cell r="AK8">
            <v>1572396.7700000003</v>
          </cell>
          <cell r="AL8">
            <v>19.994888</v>
          </cell>
          <cell r="AM8">
            <v>19.536555</v>
          </cell>
          <cell r="AN8">
            <v>27.1</v>
          </cell>
          <cell r="AO8">
            <v>183923.08</v>
          </cell>
          <cell r="AP8">
            <v>2.3388</v>
          </cell>
          <cell r="AY8">
            <v>19</v>
          </cell>
          <cell r="AZ8">
            <v>8.0000000000000007E-5</v>
          </cell>
          <cell r="BA8">
            <v>9.3000000000000005E-4</v>
          </cell>
          <cell r="BB8">
            <v>3.2200000000000002E-3</v>
          </cell>
          <cell r="BC8">
            <v>9.0000000000000006E-5</v>
          </cell>
          <cell r="BD8">
            <v>1.1E-4</v>
          </cell>
          <cell r="BE8">
            <v>4.6500000000000003E-4</v>
          </cell>
          <cell r="BF8">
            <v>9.0000000000000006E-5</v>
          </cell>
          <cell r="BG8">
            <v>99902.02</v>
          </cell>
          <cell r="BH8">
            <v>82.72</v>
          </cell>
          <cell r="BI8">
            <v>99984.74</v>
          </cell>
          <cell r="BJ8">
            <v>65.72</v>
          </cell>
          <cell r="BK8">
            <v>4.2000000000000003E-2</v>
          </cell>
          <cell r="BL8">
            <v>25.73</v>
          </cell>
          <cell r="BM8">
            <v>0.03</v>
          </cell>
          <cell r="BN8">
            <v>0.82</v>
          </cell>
          <cell r="BO8">
            <v>4.2000000000000003E-2</v>
          </cell>
          <cell r="BP8">
            <v>52007.63</v>
          </cell>
          <cell r="BQ8">
            <v>1367554.8800000001</v>
          </cell>
          <cell r="BR8">
            <v>26.295273999999999</v>
          </cell>
          <cell r="BS8">
            <v>25.836940999999999</v>
          </cell>
          <cell r="BT8">
            <v>1.1E-4</v>
          </cell>
          <cell r="BU8">
            <v>99979</v>
          </cell>
          <cell r="BV8">
            <v>52004.65</v>
          </cell>
          <cell r="BW8">
            <v>1360329.8700000008</v>
          </cell>
          <cell r="BX8">
            <v>26.157851000000001</v>
          </cell>
          <cell r="BY8">
            <v>25.699518000000001</v>
          </cell>
          <cell r="BZ8">
            <v>5.44</v>
          </cell>
          <cell r="CA8">
            <v>15794.870000000003</v>
          </cell>
          <cell r="CB8">
            <v>0.303703</v>
          </cell>
          <cell r="CC8">
            <v>51964.6</v>
          </cell>
          <cell r="CD8">
            <v>124819.16</v>
          </cell>
          <cell r="CE8">
            <v>64925.4</v>
          </cell>
          <cell r="CF8">
            <v>1600714.39</v>
          </cell>
          <cell r="CG8">
            <v>24.654671</v>
          </cell>
          <cell r="CH8">
            <v>24.196338000000001</v>
          </cell>
          <cell r="CI8">
            <v>1391875.5499999998</v>
          </cell>
          <cell r="CJ8">
            <v>21.438074</v>
          </cell>
          <cell r="CK8">
            <v>20.979741000000001</v>
          </cell>
          <cell r="CL8">
            <v>242.83</v>
          </cell>
          <cell r="CM8">
            <v>60671.96</v>
          </cell>
          <cell r="CN8">
            <v>0.93448699999999996</v>
          </cell>
        </row>
        <row r="9">
          <cell r="A9">
            <v>20</v>
          </cell>
          <cell r="B9">
            <v>4.0000000000000002E-4</v>
          </cell>
          <cell r="C9">
            <v>3.6999999999999999E-4</v>
          </cell>
          <cell r="D9">
            <v>6.9800000000000001E-3</v>
          </cell>
          <cell r="E9">
            <v>4.0999999999999999E-4</v>
          </cell>
          <cell r="F9">
            <v>4.0999999999999999E-4</v>
          </cell>
          <cell r="G9">
            <v>1.85E-4</v>
          </cell>
          <cell r="H9">
            <v>4.0999999999999999E-4</v>
          </cell>
          <cell r="I9">
            <v>99860.57</v>
          </cell>
          <cell r="J9">
            <v>50.95</v>
          </cell>
          <cell r="K9">
            <v>99911.52</v>
          </cell>
          <cell r="L9">
            <v>60.73</v>
          </cell>
          <cell r="M9">
            <v>4.0000000000000001E-3</v>
          </cell>
          <cell r="N9">
            <v>21.86</v>
          </cell>
          <cell r="O9">
            <v>1.2999999999999999E-2</v>
          </cell>
          <cell r="P9">
            <v>0.68</v>
          </cell>
          <cell r="Q9">
            <v>4.0000000000000001E-3</v>
          </cell>
          <cell r="R9">
            <v>50212.12</v>
          </cell>
          <cell r="S9">
            <v>1285757.8900000001</v>
          </cell>
          <cell r="T9">
            <v>25.606525000000001</v>
          </cell>
          <cell r="U9">
            <v>25.148192000000002</v>
          </cell>
          <cell r="V9">
            <v>4.0999999999999999E-4</v>
          </cell>
          <cell r="W9">
            <v>99911.03</v>
          </cell>
          <cell r="X9">
            <v>50211.88</v>
          </cell>
          <cell r="Y9">
            <v>1287766.32</v>
          </cell>
          <cell r="Z9">
            <v>25.646646</v>
          </cell>
          <cell r="AA9">
            <v>25.188313000000001</v>
          </cell>
          <cell r="AB9">
            <v>5.12</v>
          </cell>
          <cell r="AC9">
            <v>52926.619999999995</v>
          </cell>
          <cell r="AD9">
            <v>1.0540609999999999</v>
          </cell>
          <cell r="AE9">
            <v>50186.52</v>
          </cell>
          <cell r="AF9">
            <v>150142.21</v>
          </cell>
          <cell r="AG9">
            <v>75456.350000000006</v>
          </cell>
          <cell r="AH9">
            <v>1679401.3</v>
          </cell>
          <cell r="AI9">
            <v>22.256592999999999</v>
          </cell>
          <cell r="AJ9">
            <v>21.798259999999999</v>
          </cell>
          <cell r="AK9">
            <v>1493756.83</v>
          </cell>
          <cell r="AL9">
            <v>19.796303999999999</v>
          </cell>
          <cell r="AM9">
            <v>19.337971</v>
          </cell>
          <cell r="AN9">
            <v>131.02000000000001</v>
          </cell>
          <cell r="AO9">
            <v>183895.98</v>
          </cell>
          <cell r="AP9">
            <v>2.4371170000000002</v>
          </cell>
          <cell r="AY9">
            <v>20</v>
          </cell>
          <cell r="AZ9">
            <v>9.0000000000000006E-5</v>
          </cell>
          <cell r="BA9">
            <v>1.01E-3</v>
          </cell>
          <cell r="BB9">
            <v>3.2299999999999998E-3</v>
          </cell>
          <cell r="BC9">
            <v>1E-4</v>
          </cell>
          <cell r="BD9">
            <v>1.2E-4</v>
          </cell>
          <cell r="BE9">
            <v>5.0500000000000002E-4</v>
          </cell>
          <cell r="BF9">
            <v>1E-4</v>
          </cell>
          <cell r="BG9">
            <v>99847.57</v>
          </cell>
          <cell r="BH9">
            <v>128.83000000000001</v>
          </cell>
          <cell r="BI9">
            <v>99976.4</v>
          </cell>
          <cell r="BJ9">
            <v>64.72</v>
          </cell>
          <cell r="BK9">
            <v>5.5E-2</v>
          </cell>
          <cell r="BL9">
            <v>26.39</v>
          </cell>
          <cell r="BM9">
            <v>4.7E-2</v>
          </cell>
          <cell r="BN9">
            <v>1.18</v>
          </cell>
          <cell r="BO9">
            <v>5.5E-2</v>
          </cell>
          <cell r="BP9">
            <v>50244.73</v>
          </cell>
          <cell r="BQ9">
            <v>1315547.2499999998</v>
          </cell>
          <cell r="BR9">
            <v>26.182791000000002</v>
          </cell>
          <cell r="BS9">
            <v>25.724457999999998</v>
          </cell>
          <cell r="BT9">
            <v>1.2E-4</v>
          </cell>
          <cell r="BU9">
            <v>99968</v>
          </cell>
          <cell r="BV9">
            <v>50240.51</v>
          </cell>
          <cell r="BW9">
            <v>1308325.2200000004</v>
          </cell>
          <cell r="BX9">
            <v>26.041240999999999</v>
          </cell>
          <cell r="BY9">
            <v>25.582908</v>
          </cell>
          <cell r="BZ9">
            <v>7.55</v>
          </cell>
          <cell r="CA9">
            <v>15789.430000000002</v>
          </cell>
          <cell r="CB9">
            <v>0.31424999999999997</v>
          </cell>
          <cell r="CC9">
            <v>50179.98</v>
          </cell>
          <cell r="CD9">
            <v>124417.24</v>
          </cell>
          <cell r="CE9">
            <v>62527.86</v>
          </cell>
          <cell r="CF9">
            <v>1535788.9899999998</v>
          </cell>
          <cell r="CG9">
            <v>24.561675000000001</v>
          </cell>
          <cell r="CH9">
            <v>24.103342000000001</v>
          </cell>
          <cell r="CI9">
            <v>1326950.1499999997</v>
          </cell>
          <cell r="CJ9">
            <v>21.221743</v>
          </cell>
          <cell r="CK9">
            <v>20.76341</v>
          </cell>
          <cell r="CL9">
            <v>303.45999999999998</v>
          </cell>
          <cell r="CM9">
            <v>60429.13</v>
          </cell>
          <cell r="CN9">
            <v>0.96643500000000004</v>
          </cell>
        </row>
        <row r="10">
          <cell r="A10">
            <v>21</v>
          </cell>
          <cell r="B10">
            <v>4.4999999999999999E-4</v>
          </cell>
          <cell r="C10">
            <v>4.0000000000000002E-4</v>
          </cell>
          <cell r="D10">
            <v>7.0699999999999999E-3</v>
          </cell>
          <cell r="E10">
            <v>4.6000000000000001E-4</v>
          </cell>
          <cell r="F10">
            <v>4.6000000000000001E-4</v>
          </cell>
          <cell r="G10">
            <v>2.0000000000000001E-4</v>
          </cell>
          <cell r="H10">
            <v>4.6000000000000001E-4</v>
          </cell>
          <cell r="I10">
            <v>99802.15</v>
          </cell>
          <cell r="J10">
            <v>69</v>
          </cell>
          <cell r="K10">
            <v>99871.15</v>
          </cell>
          <cell r="L10">
            <v>59.76</v>
          </cell>
          <cell r="M10">
            <v>1.6E-2</v>
          </cell>
          <cell r="N10">
            <v>22.6</v>
          </cell>
          <cell r="O10">
            <v>1.9E-2</v>
          </cell>
          <cell r="P10">
            <v>0.85</v>
          </cell>
          <cell r="Q10">
            <v>1.6E-2</v>
          </cell>
          <cell r="R10">
            <v>48494.52</v>
          </cell>
          <cell r="S10">
            <v>1235545.7700000003</v>
          </cell>
          <cell r="T10">
            <v>25.478048999999999</v>
          </cell>
          <cell r="U10">
            <v>25.019715999999999</v>
          </cell>
          <cell r="V10">
            <v>4.6000000000000001E-4</v>
          </cell>
          <cell r="W10">
            <v>99870.07</v>
          </cell>
          <cell r="X10">
            <v>48494</v>
          </cell>
          <cell r="Y10">
            <v>1237554.4400000002</v>
          </cell>
          <cell r="Z10">
            <v>25.519742999999998</v>
          </cell>
          <cell r="AA10">
            <v>25.061409999999999</v>
          </cell>
          <cell r="AB10">
            <v>13.27</v>
          </cell>
          <cell r="AC10">
            <v>52921.499999999993</v>
          </cell>
          <cell r="AD10">
            <v>1.091288</v>
          </cell>
          <cell r="AE10">
            <v>48461.02</v>
          </cell>
          <cell r="AF10">
            <v>149094.22</v>
          </cell>
          <cell r="AG10">
            <v>72395.820000000007</v>
          </cell>
          <cell r="AH10">
            <v>1603944.95</v>
          </cell>
          <cell r="AI10">
            <v>22.155214999999998</v>
          </cell>
          <cell r="AJ10">
            <v>21.696881999999999</v>
          </cell>
          <cell r="AK10">
            <v>1418300.48</v>
          </cell>
          <cell r="AL10">
            <v>19.590917000000001</v>
          </cell>
          <cell r="AM10">
            <v>19.132584000000001</v>
          </cell>
          <cell r="AN10">
            <v>304.43</v>
          </cell>
          <cell r="AO10">
            <v>183764.96</v>
          </cell>
          <cell r="AP10">
            <v>2.5383369999999998</v>
          </cell>
          <cell r="AY10">
            <v>21</v>
          </cell>
          <cell r="AZ10">
            <v>9.0000000000000006E-5</v>
          </cell>
          <cell r="BA10">
            <v>1.09E-3</v>
          </cell>
          <cell r="BB10">
            <v>3.2499999999999999E-3</v>
          </cell>
          <cell r="BC10">
            <v>1E-4</v>
          </cell>
          <cell r="BD10">
            <v>1.2E-4</v>
          </cell>
          <cell r="BE10">
            <v>5.4500000000000002E-4</v>
          </cell>
          <cell r="BF10">
            <v>1E-4</v>
          </cell>
          <cell r="BG10">
            <v>99788.160000000003</v>
          </cell>
          <cell r="BH10">
            <v>178.76</v>
          </cell>
          <cell r="BI10">
            <v>99966.92</v>
          </cell>
          <cell r="BJ10">
            <v>63.73</v>
          </cell>
          <cell r="BK10">
            <v>7.0999999999999994E-2</v>
          </cell>
          <cell r="BL10">
            <v>27.07</v>
          </cell>
          <cell r="BM10">
            <v>6.8000000000000005E-2</v>
          </cell>
          <cell r="BN10">
            <v>1.55</v>
          </cell>
          <cell r="BO10">
            <v>7.0999999999999994E-2</v>
          </cell>
          <cell r="BP10">
            <v>48541.03</v>
          </cell>
          <cell r="BQ10">
            <v>1265302.5199999998</v>
          </cell>
          <cell r="BR10">
            <v>26.066659999999999</v>
          </cell>
          <cell r="BS10">
            <v>25.608326999999999</v>
          </cell>
          <cell r="BT10">
            <v>1.2E-4</v>
          </cell>
          <cell r="BU10">
            <v>99956</v>
          </cell>
          <cell r="BV10">
            <v>48535.73</v>
          </cell>
          <cell r="BW10">
            <v>1258084.7100000004</v>
          </cell>
          <cell r="BX10">
            <v>25.920794999999998</v>
          </cell>
          <cell r="BY10">
            <v>25.462461999999999</v>
          </cell>
          <cell r="BZ10">
            <v>9.2200000000000006</v>
          </cell>
          <cell r="CA10">
            <v>15781.880000000003</v>
          </cell>
          <cell r="CB10">
            <v>0.325125</v>
          </cell>
          <cell r="CC10">
            <v>48454.23</v>
          </cell>
          <cell r="CD10">
            <v>124015.37</v>
          </cell>
          <cell r="CE10">
            <v>60218.26</v>
          </cell>
          <cell r="CF10">
            <v>1473261.1299999997</v>
          </cell>
          <cell r="CG10">
            <v>24.465354999999999</v>
          </cell>
          <cell r="CH10">
            <v>24.007021999999999</v>
          </cell>
          <cell r="CI10">
            <v>1264422.2899999996</v>
          </cell>
          <cell r="CJ10">
            <v>20.997323999999999</v>
          </cell>
          <cell r="CK10">
            <v>20.538990999999999</v>
          </cell>
          <cell r="CL10">
            <v>371.78</v>
          </cell>
          <cell r="CM10">
            <v>60125.67</v>
          </cell>
          <cell r="CN10">
            <v>0.99846199999999996</v>
          </cell>
        </row>
        <row r="11">
          <cell r="A11">
            <v>22</v>
          </cell>
          <cell r="B11">
            <v>5.0000000000000001E-4</v>
          </cell>
          <cell r="C11">
            <v>4.4000000000000002E-4</v>
          </cell>
          <cell r="D11">
            <v>7.1700000000000002E-3</v>
          </cell>
          <cell r="E11">
            <v>5.1000000000000004E-4</v>
          </cell>
          <cell r="F11">
            <v>5.1000000000000004E-4</v>
          </cell>
          <cell r="G11">
            <v>2.2000000000000001E-4</v>
          </cell>
          <cell r="H11">
            <v>5.1000000000000004E-4</v>
          </cell>
          <cell r="I11">
            <v>99737.279999999999</v>
          </cell>
          <cell r="J11">
            <v>88.4</v>
          </cell>
          <cell r="K11">
            <v>99825.68</v>
          </cell>
          <cell r="L11">
            <v>58.79</v>
          </cell>
          <cell r="M11">
            <v>3.2000000000000001E-2</v>
          </cell>
          <cell r="N11">
            <v>23.35</v>
          </cell>
          <cell r="O11">
            <v>2.5999999999999999E-2</v>
          </cell>
          <cell r="P11">
            <v>1.03</v>
          </cell>
          <cell r="Q11">
            <v>3.2000000000000001E-2</v>
          </cell>
          <cell r="R11">
            <v>46833.279999999999</v>
          </cell>
          <cell r="S11">
            <v>1187051.2500000005</v>
          </cell>
          <cell r="T11">
            <v>25.346319000000001</v>
          </cell>
          <cell r="U11">
            <v>24.887986000000001</v>
          </cell>
          <cell r="V11">
            <v>5.1000000000000004E-4</v>
          </cell>
          <cell r="W11">
            <v>99824.13</v>
          </cell>
          <cell r="X11">
            <v>46832.55</v>
          </cell>
          <cell r="Y11">
            <v>1189060.4400000002</v>
          </cell>
          <cell r="Z11">
            <v>25.389616</v>
          </cell>
          <cell r="AA11">
            <v>24.931283000000001</v>
          </cell>
          <cell r="AB11">
            <v>25.35</v>
          </cell>
          <cell r="AC11">
            <v>52908.229999999996</v>
          </cell>
          <cell r="AD11">
            <v>1.1297140000000001</v>
          </cell>
          <cell r="AE11">
            <v>46791.81</v>
          </cell>
          <cell r="AF11">
            <v>148040.12</v>
          </cell>
          <cell r="AG11">
            <v>69453.119999999995</v>
          </cell>
          <cell r="AH11">
            <v>1531549.13</v>
          </cell>
          <cell r="AI11">
            <v>22.051552999999998</v>
          </cell>
          <cell r="AJ11">
            <v>21.593219999999999</v>
          </cell>
          <cell r="AK11">
            <v>1345904.66</v>
          </cell>
          <cell r="AL11">
            <v>19.378606000000001</v>
          </cell>
          <cell r="AM11">
            <v>18.920273000000002</v>
          </cell>
          <cell r="AN11">
            <v>528.54999999999995</v>
          </cell>
          <cell r="AO11">
            <v>183460.53</v>
          </cell>
          <cell r="AP11">
            <v>2.641502</v>
          </cell>
          <cell r="AY11">
            <v>22</v>
          </cell>
          <cell r="AZ11">
            <v>1E-4</v>
          </cell>
          <cell r="BA11">
            <v>1.17E-3</v>
          </cell>
          <cell r="BB11">
            <v>3.2799999999999999E-3</v>
          </cell>
          <cell r="BC11">
            <v>1.2E-4</v>
          </cell>
          <cell r="BD11">
            <v>1.2999999999999999E-4</v>
          </cell>
          <cell r="BE11">
            <v>5.8500000000000002E-4</v>
          </cell>
          <cell r="BF11">
            <v>1.2E-4</v>
          </cell>
          <cell r="BG11">
            <v>99724.79</v>
          </cell>
          <cell r="BH11">
            <v>232.48</v>
          </cell>
          <cell r="BI11">
            <v>99957.27</v>
          </cell>
          <cell r="BJ11">
            <v>62.74</v>
          </cell>
          <cell r="BK11">
            <v>8.8999999999999996E-2</v>
          </cell>
          <cell r="BL11">
            <v>27.76</v>
          </cell>
          <cell r="BM11">
            <v>9.1999999999999998E-2</v>
          </cell>
          <cell r="BN11">
            <v>1.9</v>
          </cell>
          <cell r="BO11">
            <v>8.8999999999999996E-2</v>
          </cell>
          <cell r="BP11">
            <v>46895.02</v>
          </cell>
          <cell r="BQ11">
            <v>1216761.4899999998</v>
          </cell>
          <cell r="BR11">
            <v>25.946497000000001</v>
          </cell>
          <cell r="BS11">
            <v>25.488164000000001</v>
          </cell>
          <cell r="BT11">
            <v>1.2999999999999999E-4</v>
          </cell>
          <cell r="BU11">
            <v>99944.01</v>
          </cell>
          <cell r="BV11">
            <v>46888.800000000003</v>
          </cell>
          <cell r="BW11">
            <v>1209548.9800000002</v>
          </cell>
          <cell r="BX11">
            <v>25.796116999999999</v>
          </cell>
          <cell r="BY11">
            <v>25.337783999999999</v>
          </cell>
          <cell r="BZ11">
            <v>13.24</v>
          </cell>
          <cell r="CA11">
            <v>15772.660000000003</v>
          </cell>
          <cell r="CB11">
            <v>0.33633999999999997</v>
          </cell>
          <cell r="CC11">
            <v>46785.95</v>
          </cell>
          <cell r="CD11">
            <v>123612.32</v>
          </cell>
          <cell r="CE11">
            <v>57992.800000000003</v>
          </cell>
          <cell r="CF11">
            <v>1413042.8699999996</v>
          </cell>
          <cell r="CG11">
            <v>24.365832999999999</v>
          </cell>
          <cell r="CH11">
            <v>23.907499999999999</v>
          </cell>
          <cell r="CI11">
            <v>1204204.0299999996</v>
          </cell>
          <cell r="CJ11">
            <v>20.764716</v>
          </cell>
          <cell r="CK11">
            <v>20.306383</v>
          </cell>
          <cell r="CL11">
            <v>447.38</v>
          </cell>
          <cell r="CM11">
            <v>59753.89</v>
          </cell>
          <cell r="CN11">
            <v>1.030367</v>
          </cell>
        </row>
        <row r="12">
          <cell r="A12">
            <v>23</v>
          </cell>
          <cell r="B12">
            <v>5.2999999999999998E-4</v>
          </cell>
          <cell r="C12">
            <v>4.8000000000000001E-4</v>
          </cell>
          <cell r="D12">
            <v>7.28E-3</v>
          </cell>
          <cell r="E12">
            <v>5.5000000000000003E-4</v>
          </cell>
          <cell r="F12">
            <v>5.5000000000000003E-4</v>
          </cell>
          <cell r="G12">
            <v>2.4000000000000001E-4</v>
          </cell>
          <cell r="H12">
            <v>5.5000000000000003E-4</v>
          </cell>
          <cell r="I12">
            <v>99665.47</v>
          </cell>
          <cell r="J12">
            <v>109.63</v>
          </cell>
          <cell r="K12">
            <v>99775.1</v>
          </cell>
          <cell r="L12">
            <v>57.82</v>
          </cell>
          <cell r="M12">
            <v>5.3999999999999999E-2</v>
          </cell>
          <cell r="N12">
            <v>24.11</v>
          </cell>
          <cell r="O12">
            <v>3.4000000000000002E-2</v>
          </cell>
          <cell r="P12">
            <v>1.22</v>
          </cell>
          <cell r="Q12">
            <v>5.3999999999999999E-2</v>
          </cell>
          <cell r="R12">
            <v>45226.62</v>
          </cell>
          <cell r="S12">
            <v>1140217.9700000004</v>
          </cell>
          <cell r="T12">
            <v>25.211213000000001</v>
          </cell>
          <cell r="U12">
            <v>24.752880000000001</v>
          </cell>
          <cell r="V12">
            <v>5.5000000000000003E-4</v>
          </cell>
          <cell r="W12">
            <v>99773.22</v>
          </cell>
          <cell r="X12">
            <v>45225.77</v>
          </cell>
          <cell r="Y12">
            <v>1142227.8900000001</v>
          </cell>
          <cell r="Z12">
            <v>25.256129000000001</v>
          </cell>
          <cell r="AA12">
            <v>24.797796000000002</v>
          </cell>
          <cell r="AB12">
            <v>41.27</v>
          </cell>
          <cell r="AC12">
            <v>52882.879999999997</v>
          </cell>
          <cell r="AD12">
            <v>1.169287</v>
          </cell>
          <cell r="AE12">
            <v>45176.93</v>
          </cell>
          <cell r="AF12">
            <v>146978.67000000001</v>
          </cell>
          <cell r="AG12">
            <v>66623.320000000007</v>
          </cell>
          <cell r="AH12">
            <v>1462096.01</v>
          </cell>
          <cell r="AI12">
            <v>21.945709000000001</v>
          </cell>
          <cell r="AJ12">
            <v>21.487376000000001</v>
          </cell>
          <cell r="AK12">
            <v>1276451.54</v>
          </cell>
          <cell r="AL12">
            <v>19.159230000000001</v>
          </cell>
          <cell r="AM12">
            <v>18.700897000000001</v>
          </cell>
          <cell r="AN12">
            <v>804.77</v>
          </cell>
          <cell r="AO12">
            <v>182931.98</v>
          </cell>
          <cell r="AP12">
            <v>2.745765</v>
          </cell>
          <cell r="AY12">
            <v>23</v>
          </cell>
          <cell r="AZ12">
            <v>1E-4</v>
          </cell>
          <cell r="BA12">
            <v>1.2600000000000001E-3</v>
          </cell>
          <cell r="BB12">
            <v>3.31E-3</v>
          </cell>
          <cell r="BC12">
            <v>1.2E-4</v>
          </cell>
          <cell r="BD12">
            <v>1.3999999999999999E-4</v>
          </cell>
          <cell r="BE12">
            <v>6.3000000000000003E-4</v>
          </cell>
          <cell r="BF12">
            <v>1.2E-4</v>
          </cell>
          <cell r="BG12">
            <v>99656.48</v>
          </cell>
          <cell r="BH12">
            <v>289.95999999999998</v>
          </cell>
          <cell r="BI12">
            <v>99946.44</v>
          </cell>
          <cell r="BJ12">
            <v>61.74</v>
          </cell>
          <cell r="BK12">
            <v>0.11</v>
          </cell>
          <cell r="BL12">
            <v>28.47</v>
          </cell>
          <cell r="BM12">
            <v>0.11899999999999999</v>
          </cell>
          <cell r="BN12">
            <v>2.2400000000000002</v>
          </cell>
          <cell r="BO12">
            <v>0.11</v>
          </cell>
          <cell r="BP12">
            <v>45304.29</v>
          </cell>
          <cell r="BQ12">
            <v>1169866.47</v>
          </cell>
          <cell r="BR12">
            <v>25.822420999999999</v>
          </cell>
          <cell r="BS12">
            <v>25.364087999999999</v>
          </cell>
          <cell r="BT12">
            <v>1.3999999999999999E-4</v>
          </cell>
          <cell r="BU12">
            <v>99931.02</v>
          </cell>
          <cell r="BV12">
            <v>45297.3</v>
          </cell>
          <cell r="BW12">
            <v>1162660.1800000002</v>
          </cell>
          <cell r="BX12">
            <v>25.667317000000001</v>
          </cell>
          <cell r="BY12">
            <v>25.208984000000001</v>
          </cell>
          <cell r="BZ12">
            <v>15.47</v>
          </cell>
          <cell r="CA12">
            <v>15759.420000000002</v>
          </cell>
          <cell r="CB12">
            <v>0.34785700000000003</v>
          </cell>
          <cell r="CC12">
            <v>45172.85</v>
          </cell>
          <cell r="CD12">
            <v>123206.87</v>
          </cell>
          <cell r="CE12">
            <v>55847.9</v>
          </cell>
          <cell r="CF12">
            <v>1355050.07</v>
          </cell>
          <cell r="CG12">
            <v>24.263223</v>
          </cell>
          <cell r="CH12">
            <v>23.80489</v>
          </cell>
          <cell r="CI12">
            <v>1146211.23</v>
          </cell>
          <cell r="CJ12">
            <v>20.523802</v>
          </cell>
          <cell r="CK12">
            <v>20.065469</v>
          </cell>
          <cell r="CL12">
            <v>526.16</v>
          </cell>
          <cell r="CM12">
            <v>59306.51</v>
          </cell>
          <cell r="CN12">
            <v>1.0619289999999999</v>
          </cell>
        </row>
        <row r="13">
          <cell r="A13">
            <v>24</v>
          </cell>
          <cell r="B13">
            <v>5.5999999999999995E-4</v>
          </cell>
          <cell r="C13">
            <v>5.1999999999999995E-4</v>
          </cell>
          <cell r="D13">
            <v>7.4000000000000003E-3</v>
          </cell>
          <cell r="E13">
            <v>5.8E-4</v>
          </cell>
          <cell r="F13">
            <v>5.8E-4</v>
          </cell>
          <cell r="G13">
            <v>2.5999999999999998E-4</v>
          </cell>
          <cell r="H13">
            <v>5.8E-4</v>
          </cell>
          <cell r="I13">
            <v>99588.73</v>
          </cell>
          <cell r="J13">
            <v>132.66</v>
          </cell>
          <cell r="K13">
            <v>99721.39</v>
          </cell>
          <cell r="L13">
            <v>56.85</v>
          </cell>
          <cell r="M13">
            <v>8.1000000000000003E-2</v>
          </cell>
          <cell r="N13">
            <v>24.88</v>
          </cell>
          <cell r="O13">
            <v>4.2999999999999997E-2</v>
          </cell>
          <cell r="P13">
            <v>1.43</v>
          </cell>
          <cell r="Q13">
            <v>8.1000000000000003E-2</v>
          </cell>
          <cell r="R13">
            <v>43673.69</v>
          </cell>
          <cell r="S13">
            <v>1094991.3500000001</v>
          </cell>
          <cell r="T13">
            <v>25.072105000000001</v>
          </cell>
          <cell r="U13">
            <v>24.613772000000001</v>
          </cell>
          <cell r="V13">
            <v>5.8E-4</v>
          </cell>
          <cell r="W13">
            <v>99718.34</v>
          </cell>
          <cell r="X13">
            <v>43672.36</v>
          </cell>
          <cell r="Y13">
            <v>1097002.1199999999</v>
          </cell>
          <cell r="Z13">
            <v>25.118911000000001</v>
          </cell>
          <cell r="AA13">
            <v>24.660578000000001</v>
          </cell>
          <cell r="AB13">
            <v>59.83</v>
          </cell>
          <cell r="AC13">
            <v>52841.609999999993</v>
          </cell>
          <cell r="AD13">
            <v>1.209919</v>
          </cell>
          <cell r="AE13">
            <v>43615.59</v>
          </cell>
          <cell r="AF13">
            <v>145908.67000000001</v>
          </cell>
          <cell r="AG13">
            <v>63901.74</v>
          </cell>
          <cell r="AH13">
            <v>1395472.69</v>
          </cell>
          <cell r="AI13">
            <v>21.837789000000001</v>
          </cell>
          <cell r="AJ13">
            <v>21.379456000000001</v>
          </cell>
          <cell r="AK13">
            <v>1209828.22</v>
          </cell>
          <cell r="AL13">
            <v>18.932632999999999</v>
          </cell>
          <cell r="AM13">
            <v>18.474299999999999</v>
          </cell>
          <cell r="AN13">
            <v>1116.8499999999999</v>
          </cell>
          <cell r="AO13">
            <v>182127.21</v>
          </cell>
          <cell r="AP13">
            <v>2.8501129999999999</v>
          </cell>
          <cell r="AY13">
            <v>24</v>
          </cell>
          <cell r="AZ13">
            <v>1.1E-4</v>
          </cell>
          <cell r="BA13">
            <v>1.3500000000000001E-3</v>
          </cell>
          <cell r="BB13">
            <v>3.3400000000000001E-3</v>
          </cell>
          <cell r="BC13">
            <v>1.2999999999999999E-4</v>
          </cell>
          <cell r="BD13">
            <v>1.6000000000000001E-4</v>
          </cell>
          <cell r="BE13">
            <v>6.7500000000000004E-4</v>
          </cell>
          <cell r="BF13">
            <v>1.2999999999999999E-4</v>
          </cell>
          <cell r="BG13">
            <v>99583.73</v>
          </cell>
          <cell r="BH13">
            <v>351.68</v>
          </cell>
          <cell r="BI13">
            <v>99935.41</v>
          </cell>
          <cell r="BJ13">
            <v>60.75</v>
          </cell>
          <cell r="BK13">
            <v>0.13200000000000001</v>
          </cell>
          <cell r="BL13">
            <v>29.2</v>
          </cell>
          <cell r="BM13">
            <v>0.14899999999999999</v>
          </cell>
          <cell r="BN13">
            <v>2.58</v>
          </cell>
          <cell r="BO13">
            <v>0.13200000000000001</v>
          </cell>
          <cell r="BP13">
            <v>43767.43</v>
          </cell>
          <cell r="BQ13">
            <v>1124562.18</v>
          </cell>
          <cell r="BR13">
            <v>25.694042</v>
          </cell>
          <cell r="BS13">
            <v>25.235709</v>
          </cell>
          <cell r="BT13">
            <v>1.6000000000000001E-4</v>
          </cell>
          <cell r="BU13">
            <v>99917.03</v>
          </cell>
          <cell r="BV13">
            <v>43759.38</v>
          </cell>
          <cell r="BW13">
            <v>1117362.8799999999</v>
          </cell>
          <cell r="BX13">
            <v>25.534248000000002</v>
          </cell>
          <cell r="BY13">
            <v>25.075914999999998</v>
          </cell>
          <cell r="BZ13">
            <v>19.239999999999998</v>
          </cell>
          <cell r="CA13">
            <v>15743.950000000003</v>
          </cell>
          <cell r="CB13">
            <v>0.35971799999999998</v>
          </cell>
          <cell r="CC13">
            <v>43613.4</v>
          </cell>
          <cell r="CD13">
            <v>122799.06</v>
          </cell>
          <cell r="CE13">
            <v>53780.72</v>
          </cell>
          <cell r="CF13">
            <v>1299202.1700000002</v>
          </cell>
          <cell r="CG13">
            <v>24.157395999999999</v>
          </cell>
          <cell r="CH13">
            <v>23.699062999999999</v>
          </cell>
          <cell r="CI13">
            <v>1090363.33</v>
          </cell>
          <cell r="CJ13">
            <v>20.274242000000001</v>
          </cell>
          <cell r="CK13">
            <v>19.815909000000001</v>
          </cell>
          <cell r="CL13">
            <v>607.45000000000005</v>
          </cell>
          <cell r="CM13">
            <v>58780.35</v>
          </cell>
          <cell r="CN13">
            <v>1.0929629999999999</v>
          </cell>
        </row>
        <row r="14">
          <cell r="A14">
            <v>25</v>
          </cell>
          <cell r="B14">
            <v>5.8E-4</v>
          </cell>
          <cell r="C14">
            <v>5.6999999999999998E-4</v>
          </cell>
          <cell r="D14">
            <v>7.5300000000000002E-3</v>
          </cell>
          <cell r="E14">
            <v>5.9999999999999995E-4</v>
          </cell>
          <cell r="F14">
            <v>5.9999999999999995E-4</v>
          </cell>
          <cell r="G14">
            <v>2.8499999999999999E-4</v>
          </cell>
          <cell r="H14">
            <v>5.9999999999999995E-4</v>
          </cell>
          <cell r="I14">
            <v>99507.07</v>
          </cell>
          <cell r="J14">
            <v>157.47999999999999</v>
          </cell>
          <cell r="K14">
            <v>99664.55</v>
          </cell>
          <cell r="L14">
            <v>55.88</v>
          </cell>
          <cell r="M14">
            <v>0.112</v>
          </cell>
          <cell r="N14">
            <v>25.67</v>
          </cell>
          <cell r="O14">
            <v>5.2999999999999999E-2</v>
          </cell>
          <cell r="P14">
            <v>1.64</v>
          </cell>
          <cell r="Q14">
            <v>0.112</v>
          </cell>
          <cell r="R14">
            <v>42172.75</v>
          </cell>
          <cell r="S14">
            <v>1051317.6600000001</v>
          </cell>
          <cell r="T14">
            <v>24.928837999999999</v>
          </cell>
          <cell r="U14">
            <v>24.470504999999999</v>
          </cell>
          <cell r="V14">
            <v>5.9999999999999995E-4</v>
          </cell>
          <cell r="W14">
            <v>99660.5</v>
          </cell>
          <cell r="X14">
            <v>42171.040000000001</v>
          </cell>
          <cell r="Y14">
            <v>1053329.7600000002</v>
          </cell>
          <cell r="Z14">
            <v>24.977561999999999</v>
          </cell>
          <cell r="AA14">
            <v>24.519228999999999</v>
          </cell>
          <cell r="AB14">
            <v>80.459999999999994</v>
          </cell>
          <cell r="AC14">
            <v>52781.78</v>
          </cell>
          <cell r="AD14">
            <v>1.2515609999999999</v>
          </cell>
          <cell r="AE14">
            <v>42106.12</v>
          </cell>
          <cell r="AF14">
            <v>144828.95000000001</v>
          </cell>
          <cell r="AG14">
            <v>61283.93</v>
          </cell>
          <cell r="AH14">
            <v>1331570.9500000002</v>
          </cell>
          <cell r="AI14">
            <v>21.727898</v>
          </cell>
          <cell r="AJ14">
            <v>21.269565</v>
          </cell>
          <cell r="AK14">
            <v>1145926.4800000002</v>
          </cell>
          <cell r="AL14">
            <v>18.698644999999999</v>
          </cell>
          <cell r="AM14">
            <v>18.240311999999999</v>
          </cell>
          <cell r="AN14">
            <v>1467.28</v>
          </cell>
          <cell r="AO14">
            <v>181010.36</v>
          </cell>
          <cell r="AP14">
            <v>2.9536349999999998</v>
          </cell>
          <cell r="AY14">
            <v>25</v>
          </cell>
          <cell r="AZ14">
            <v>1.1E-4</v>
          </cell>
          <cell r="BA14">
            <v>1.4499999999999999E-3</v>
          </cell>
          <cell r="BB14">
            <v>3.3800000000000002E-3</v>
          </cell>
          <cell r="BC14">
            <v>1.3999999999999999E-4</v>
          </cell>
          <cell r="BD14">
            <v>1.7000000000000001E-4</v>
          </cell>
          <cell r="BE14">
            <v>7.2499999999999995E-4</v>
          </cell>
          <cell r="BF14">
            <v>1.3999999999999999E-4</v>
          </cell>
          <cell r="BG14">
            <v>99505.56</v>
          </cell>
          <cell r="BH14">
            <v>417.61</v>
          </cell>
          <cell r="BI14">
            <v>99923.17</v>
          </cell>
          <cell r="BJ14">
            <v>59.76</v>
          </cell>
          <cell r="BK14">
            <v>0.157</v>
          </cell>
          <cell r="BL14">
            <v>29.94</v>
          </cell>
          <cell r="BM14">
            <v>0.183</v>
          </cell>
          <cell r="BN14">
            <v>2.91</v>
          </cell>
          <cell r="BO14">
            <v>0.157</v>
          </cell>
          <cell r="BP14">
            <v>42282.19</v>
          </cell>
          <cell r="BQ14">
            <v>1080794.7499999998</v>
          </cell>
          <cell r="BR14">
            <v>25.561465999999999</v>
          </cell>
          <cell r="BS14">
            <v>25.103133</v>
          </cell>
          <cell r="BT14">
            <v>1.7000000000000001E-4</v>
          </cell>
          <cell r="BU14">
            <v>99901.04</v>
          </cell>
          <cell r="BV14">
            <v>42272.82</v>
          </cell>
          <cell r="BW14">
            <v>1073603.4999999995</v>
          </cell>
          <cell r="BX14">
            <v>25.397016000000001</v>
          </cell>
          <cell r="BY14">
            <v>24.938683000000001</v>
          </cell>
          <cell r="BZ14">
            <v>23.49</v>
          </cell>
          <cell r="CA14">
            <v>15724.710000000003</v>
          </cell>
          <cell r="CB14">
            <v>0.37189899999999998</v>
          </cell>
          <cell r="CC14">
            <v>42105.48</v>
          </cell>
          <cell r="CD14">
            <v>122388.91</v>
          </cell>
          <cell r="CE14">
            <v>51788.5</v>
          </cell>
          <cell r="CF14">
            <v>1245421.4500000002</v>
          </cell>
          <cell r="CG14">
            <v>24.048224000000001</v>
          </cell>
          <cell r="CH14">
            <v>23.589891000000001</v>
          </cell>
          <cell r="CI14">
            <v>1036582.6100000001</v>
          </cell>
          <cell r="CJ14">
            <v>20.015691</v>
          </cell>
          <cell r="CK14">
            <v>19.557358000000001</v>
          </cell>
          <cell r="CL14">
            <v>694.71</v>
          </cell>
          <cell r="CM14">
            <v>58172.9</v>
          </cell>
          <cell r="CN14">
            <v>1.123278</v>
          </cell>
        </row>
        <row r="15">
          <cell r="A15">
            <v>26</v>
          </cell>
          <cell r="B15">
            <v>5.8E-4</v>
          </cell>
          <cell r="C15">
            <v>6.3000000000000003E-4</v>
          </cell>
          <cell r="D15">
            <v>7.6699999999999997E-3</v>
          </cell>
          <cell r="E15">
            <v>6.0999999999999997E-4</v>
          </cell>
          <cell r="F15">
            <v>6.0999999999999997E-4</v>
          </cell>
          <cell r="G15">
            <v>3.1500000000000001E-4</v>
          </cell>
          <cell r="H15">
            <v>6.0999999999999997E-4</v>
          </cell>
          <cell r="I15">
            <v>99421</v>
          </cell>
          <cell r="J15">
            <v>184.55</v>
          </cell>
          <cell r="K15">
            <v>99605.55</v>
          </cell>
          <cell r="L15">
            <v>54.91</v>
          </cell>
          <cell r="M15">
            <v>0.14899999999999999</v>
          </cell>
          <cell r="N15">
            <v>26.46</v>
          </cell>
          <cell r="O15">
            <v>7.1999999999999995E-2</v>
          </cell>
          <cell r="P15">
            <v>1.87</v>
          </cell>
          <cell r="Q15">
            <v>0.14899999999999999</v>
          </cell>
          <cell r="R15">
            <v>40722.5</v>
          </cell>
          <cell r="S15">
            <v>1009144.91</v>
          </cell>
          <cell r="T15">
            <v>24.781016000000001</v>
          </cell>
          <cell r="U15">
            <v>24.322683000000001</v>
          </cell>
          <cell r="V15">
            <v>6.0999999999999997E-4</v>
          </cell>
          <cell r="W15">
            <v>99600.7</v>
          </cell>
          <cell r="X15">
            <v>40720.519999999997</v>
          </cell>
          <cell r="Y15">
            <v>1011158.72</v>
          </cell>
          <cell r="Z15">
            <v>24.831675000000001</v>
          </cell>
          <cell r="AA15">
            <v>24.373342000000001</v>
          </cell>
          <cell r="AB15">
            <v>102.11</v>
          </cell>
          <cell r="AC15">
            <v>52701.319999999992</v>
          </cell>
          <cell r="AD15">
            <v>1.294157</v>
          </cell>
          <cell r="AE15">
            <v>40647.050000000003</v>
          </cell>
          <cell r="AF15">
            <v>143738.39000000001</v>
          </cell>
          <cell r="AG15">
            <v>58765.67</v>
          </cell>
          <cell r="AH15">
            <v>1270287.0200000003</v>
          </cell>
          <cell r="AI15">
            <v>21.616140999999999</v>
          </cell>
          <cell r="AJ15">
            <v>21.157807999999999</v>
          </cell>
          <cell r="AK15">
            <v>1084642.5500000003</v>
          </cell>
          <cell r="AL15">
            <v>18.457077999999999</v>
          </cell>
          <cell r="AM15">
            <v>17.998745</v>
          </cell>
          <cell r="AN15">
            <v>1852.7</v>
          </cell>
          <cell r="AO15">
            <v>179543.08</v>
          </cell>
          <cell r="AP15">
            <v>3.0552380000000001</v>
          </cell>
          <cell r="AY15">
            <v>26</v>
          </cell>
          <cell r="AZ15">
            <v>1.2E-4</v>
          </cell>
          <cell r="BA15">
            <v>1.5399999999999999E-3</v>
          </cell>
          <cell r="BB15">
            <v>3.4299999999999999E-3</v>
          </cell>
          <cell r="BC15">
            <v>1.4999999999999999E-4</v>
          </cell>
          <cell r="BD15">
            <v>1.9000000000000001E-4</v>
          </cell>
          <cell r="BE15">
            <v>7.6999999999999996E-4</v>
          </cell>
          <cell r="BF15">
            <v>1.4999999999999999E-4</v>
          </cell>
          <cell r="BG15">
            <v>99422.47</v>
          </cell>
          <cell r="BH15">
            <v>488.22</v>
          </cell>
          <cell r="BI15">
            <v>99910.69</v>
          </cell>
          <cell r="BJ15">
            <v>58.76</v>
          </cell>
          <cell r="BK15">
            <v>0.184</v>
          </cell>
          <cell r="BL15">
            <v>30.7</v>
          </cell>
          <cell r="BM15">
            <v>0.22</v>
          </cell>
          <cell r="BN15">
            <v>3.23</v>
          </cell>
          <cell r="BO15">
            <v>0.184</v>
          </cell>
          <cell r="BP15">
            <v>40847.25</v>
          </cell>
          <cell r="BQ15">
            <v>1038512.5599999998</v>
          </cell>
          <cell r="BR15">
            <v>25.424295999999998</v>
          </cell>
          <cell r="BS15">
            <v>24.965962999999999</v>
          </cell>
          <cell r="BT15">
            <v>1.9000000000000001E-4</v>
          </cell>
          <cell r="BU15">
            <v>99884.06</v>
          </cell>
          <cell r="BV15">
            <v>40836.370000000003</v>
          </cell>
          <cell r="BW15">
            <v>1031330.6799999995</v>
          </cell>
          <cell r="BX15">
            <v>25.255199999999999</v>
          </cell>
          <cell r="BY15">
            <v>24.796866999999999</v>
          </cell>
          <cell r="BZ15">
            <v>28.15</v>
          </cell>
          <cell r="CA15">
            <v>15701.220000000001</v>
          </cell>
          <cell r="CB15">
            <v>0.38438899999999998</v>
          </cell>
          <cell r="CC15">
            <v>40647.65</v>
          </cell>
          <cell r="CD15">
            <v>121975.24</v>
          </cell>
          <cell r="CE15">
            <v>49868.07</v>
          </cell>
          <cell r="CF15">
            <v>1193632.95</v>
          </cell>
          <cell r="CG15">
            <v>23.935815999999999</v>
          </cell>
          <cell r="CH15">
            <v>23.477482999999999</v>
          </cell>
          <cell r="CI15">
            <v>984794.11</v>
          </cell>
          <cell r="CJ15">
            <v>19.747989</v>
          </cell>
          <cell r="CK15">
            <v>19.289656000000001</v>
          </cell>
          <cell r="CL15">
            <v>785.82</v>
          </cell>
          <cell r="CM15">
            <v>57478.19</v>
          </cell>
          <cell r="CN15">
            <v>1.1526050000000001</v>
          </cell>
        </row>
        <row r="16">
          <cell r="A16">
            <v>27</v>
          </cell>
          <cell r="B16">
            <v>5.8E-4</v>
          </cell>
          <cell r="C16">
            <v>6.8999999999999997E-4</v>
          </cell>
          <cell r="D16">
            <v>7.8200000000000006E-3</v>
          </cell>
          <cell r="E16">
            <v>6.0999999999999997E-4</v>
          </cell>
          <cell r="F16">
            <v>6.0999999999999997E-4</v>
          </cell>
          <cell r="G16">
            <v>3.4499999999999998E-4</v>
          </cell>
          <cell r="H16">
            <v>6.0999999999999997E-4</v>
          </cell>
          <cell r="I16">
            <v>99332.02</v>
          </cell>
          <cell r="J16">
            <v>214.33</v>
          </cell>
          <cell r="K16">
            <v>99546.35</v>
          </cell>
          <cell r="L16">
            <v>53.94</v>
          </cell>
          <cell r="M16">
            <v>0.19</v>
          </cell>
          <cell r="N16">
            <v>27.26</v>
          </cell>
          <cell r="O16">
            <v>0.10199999999999999</v>
          </cell>
          <cell r="P16">
            <v>2.11</v>
          </cell>
          <cell r="Q16">
            <v>0.19</v>
          </cell>
          <cell r="R16">
            <v>39322.03</v>
          </cell>
          <cell r="S16">
            <v>968422.41000000015</v>
          </cell>
          <cell r="T16">
            <v>24.627986</v>
          </cell>
          <cell r="U16">
            <v>24.169653</v>
          </cell>
          <cell r="V16">
            <v>6.0999999999999997E-4</v>
          </cell>
          <cell r="W16">
            <v>99539.94</v>
          </cell>
          <cell r="X16">
            <v>39319.49</v>
          </cell>
          <cell r="Y16">
            <v>970438.2</v>
          </cell>
          <cell r="Z16">
            <v>24.680844</v>
          </cell>
          <cell r="AA16">
            <v>24.222511000000001</v>
          </cell>
          <cell r="AB16">
            <v>122.71</v>
          </cell>
          <cell r="AC16">
            <v>52599.209999999992</v>
          </cell>
          <cell r="AD16">
            <v>1.3376520000000001</v>
          </cell>
          <cell r="AE16">
            <v>39237.360000000001</v>
          </cell>
          <cell r="AF16">
            <v>142635.92000000001</v>
          </cell>
          <cell r="AG16">
            <v>56342.93</v>
          </cell>
          <cell r="AH16">
            <v>1211521.3499999999</v>
          </cell>
          <cell r="AI16">
            <v>21.502632999999999</v>
          </cell>
          <cell r="AJ16">
            <v>21.0443</v>
          </cell>
          <cell r="AK16">
            <v>1025876.88</v>
          </cell>
          <cell r="AL16">
            <v>18.207730000000002</v>
          </cell>
          <cell r="AM16">
            <v>17.749396999999998</v>
          </cell>
          <cell r="AN16">
            <v>2254.0700000000002</v>
          </cell>
          <cell r="AO16">
            <v>177690.38</v>
          </cell>
          <cell r="AP16">
            <v>3.1537299999999999</v>
          </cell>
          <cell r="AY16">
            <v>27</v>
          </cell>
          <cell r="AZ16">
            <v>1.2999999999999999E-4</v>
          </cell>
          <cell r="BA16">
            <v>1.64E-3</v>
          </cell>
          <cell r="BB16">
            <v>3.48E-3</v>
          </cell>
          <cell r="BC16">
            <v>1.7000000000000001E-4</v>
          </cell>
          <cell r="BD16">
            <v>2.1000000000000001E-4</v>
          </cell>
          <cell r="BE16">
            <v>8.1999999999999998E-4</v>
          </cell>
          <cell r="BF16">
            <v>1.7000000000000001E-4</v>
          </cell>
          <cell r="BG16">
            <v>99333.98</v>
          </cell>
          <cell r="BH16">
            <v>562.97</v>
          </cell>
          <cell r="BI16">
            <v>99896.95</v>
          </cell>
          <cell r="BJ16">
            <v>57.77</v>
          </cell>
          <cell r="BK16">
            <v>0.21299999999999999</v>
          </cell>
          <cell r="BL16">
            <v>31.48</v>
          </cell>
          <cell r="BM16">
            <v>0.26</v>
          </cell>
          <cell r="BN16">
            <v>3.54</v>
          </cell>
          <cell r="BO16">
            <v>0.21299999999999999</v>
          </cell>
          <cell r="BP16">
            <v>39460.519999999997</v>
          </cell>
          <cell r="BQ16">
            <v>997665.30999999982</v>
          </cell>
          <cell r="BR16">
            <v>25.282619</v>
          </cell>
          <cell r="BS16">
            <v>24.824286000000001</v>
          </cell>
          <cell r="BT16">
            <v>2.1000000000000001E-4</v>
          </cell>
          <cell r="BU16">
            <v>99865.08</v>
          </cell>
          <cell r="BV16">
            <v>39447.93</v>
          </cell>
          <cell r="BW16">
            <v>990494.30999999947</v>
          </cell>
          <cell r="BX16">
            <v>25.108905</v>
          </cell>
          <cell r="BY16">
            <v>24.650572</v>
          </cell>
          <cell r="BZ16">
            <v>35.26</v>
          </cell>
          <cell r="CA16">
            <v>15673.070000000002</v>
          </cell>
          <cell r="CB16">
            <v>0.39718399999999998</v>
          </cell>
          <cell r="CC16">
            <v>39238.14</v>
          </cell>
          <cell r="CD16">
            <v>121556.86</v>
          </cell>
          <cell r="CE16">
            <v>48016.45</v>
          </cell>
          <cell r="CF16">
            <v>1143764.8800000001</v>
          </cell>
          <cell r="CG16">
            <v>23.820271999999999</v>
          </cell>
          <cell r="CH16">
            <v>23.361939</v>
          </cell>
          <cell r="CI16">
            <v>934926.04</v>
          </cell>
          <cell r="CJ16">
            <v>19.470953000000002</v>
          </cell>
          <cell r="CK16">
            <v>19.012619999999998</v>
          </cell>
          <cell r="CL16">
            <v>878.35</v>
          </cell>
          <cell r="CM16">
            <v>56692.37</v>
          </cell>
          <cell r="CN16">
            <v>1.1806859999999999</v>
          </cell>
        </row>
        <row r="17">
          <cell r="A17">
            <v>28</v>
          </cell>
          <cell r="B17">
            <v>5.6999999999999998E-4</v>
          </cell>
          <cell r="C17">
            <v>7.6000000000000004E-4</v>
          </cell>
          <cell r="D17">
            <v>7.9799999999999992E-3</v>
          </cell>
          <cell r="E17">
            <v>6.0999999999999997E-4</v>
          </cell>
          <cell r="F17">
            <v>6.0999999999999997E-4</v>
          </cell>
          <cell r="G17">
            <v>3.8000000000000002E-4</v>
          </cell>
          <cell r="H17">
            <v>6.0999999999999997E-4</v>
          </cell>
          <cell r="I17">
            <v>99240.14</v>
          </cell>
          <cell r="J17">
            <v>246.79</v>
          </cell>
          <cell r="K17">
            <v>99486.93</v>
          </cell>
          <cell r="L17">
            <v>52.98</v>
          </cell>
          <cell r="M17">
            <v>0.23400000000000001</v>
          </cell>
          <cell r="N17">
            <v>28.07</v>
          </cell>
          <cell r="O17">
            <v>0.14099999999999999</v>
          </cell>
          <cell r="P17">
            <v>2.36</v>
          </cell>
          <cell r="Q17">
            <v>0.23400000000000001</v>
          </cell>
          <cell r="R17">
            <v>37969.620000000003</v>
          </cell>
          <cell r="S17">
            <v>929100.38</v>
          </cell>
          <cell r="T17">
            <v>24.469573</v>
          </cell>
          <cell r="U17">
            <v>24.011240000000001</v>
          </cell>
          <cell r="V17">
            <v>6.0999999999999997E-4</v>
          </cell>
          <cell r="W17">
            <v>99479.22</v>
          </cell>
          <cell r="X17">
            <v>37966.68</v>
          </cell>
          <cell r="Y17">
            <v>931118.70999999973</v>
          </cell>
          <cell r="Z17">
            <v>24.524628</v>
          </cell>
          <cell r="AA17">
            <v>24.066295</v>
          </cell>
          <cell r="AB17">
            <v>143.19</v>
          </cell>
          <cell r="AC17">
            <v>52476.499999999993</v>
          </cell>
          <cell r="AD17">
            <v>1.3820650000000001</v>
          </cell>
          <cell r="AE17">
            <v>37875.43</v>
          </cell>
          <cell r="AF17">
            <v>141520.51</v>
          </cell>
          <cell r="AG17">
            <v>54011.92</v>
          </cell>
          <cell r="AH17">
            <v>1155178.42</v>
          </cell>
          <cell r="AI17">
            <v>21.387471999999999</v>
          </cell>
          <cell r="AJ17">
            <v>20.929138999999999</v>
          </cell>
          <cell r="AK17">
            <v>969533.95</v>
          </cell>
          <cell r="AL17">
            <v>17.950369999999999</v>
          </cell>
          <cell r="AM17">
            <v>17.492037</v>
          </cell>
          <cell r="AN17">
            <v>2664.69</v>
          </cell>
          <cell r="AO17">
            <v>175436.31</v>
          </cell>
          <cell r="AP17">
            <v>3.2481040000000001</v>
          </cell>
          <cell r="AY17">
            <v>28</v>
          </cell>
          <cell r="AZ17">
            <v>1.2999999999999999E-4</v>
          </cell>
          <cell r="BA17">
            <v>1.75E-3</v>
          </cell>
          <cell r="BB17">
            <v>3.5300000000000002E-3</v>
          </cell>
          <cell r="BC17">
            <v>1.8000000000000001E-4</v>
          </cell>
          <cell r="BD17">
            <v>2.4000000000000001E-4</v>
          </cell>
          <cell r="BE17">
            <v>8.7500000000000002E-4</v>
          </cell>
          <cell r="BF17">
            <v>1.8000000000000001E-4</v>
          </cell>
          <cell r="BG17">
            <v>99239.61</v>
          </cell>
          <cell r="BH17">
            <v>642.32000000000005</v>
          </cell>
          <cell r="BI17">
            <v>99881.93</v>
          </cell>
          <cell r="BJ17">
            <v>56.78</v>
          </cell>
          <cell r="BK17">
            <v>0.24399999999999999</v>
          </cell>
          <cell r="BL17">
            <v>32.270000000000003</v>
          </cell>
          <cell r="BM17">
            <v>0.30199999999999999</v>
          </cell>
          <cell r="BN17">
            <v>3.85</v>
          </cell>
          <cell r="BO17">
            <v>0.24399999999999999</v>
          </cell>
          <cell r="BP17">
            <v>38120.370000000003</v>
          </cell>
          <cell r="BQ17">
            <v>958204.7899999998</v>
          </cell>
          <cell r="BR17">
            <v>25.136292999999998</v>
          </cell>
          <cell r="BS17">
            <v>24.677959999999999</v>
          </cell>
          <cell r="BT17">
            <v>2.4000000000000001E-4</v>
          </cell>
          <cell r="BU17">
            <v>99844.11</v>
          </cell>
          <cell r="BV17">
            <v>38105.94</v>
          </cell>
          <cell r="BW17">
            <v>951046.37999999931</v>
          </cell>
          <cell r="BX17">
            <v>24.957955999999999</v>
          </cell>
          <cell r="BY17">
            <v>24.499623</v>
          </cell>
          <cell r="BZ17">
            <v>40.93</v>
          </cell>
          <cell r="CA17">
            <v>15637.810000000001</v>
          </cell>
          <cell r="CB17">
            <v>0.41022199999999998</v>
          </cell>
          <cell r="CC17">
            <v>37875.230000000003</v>
          </cell>
          <cell r="CD17">
            <v>121133.84</v>
          </cell>
          <cell r="CE17">
            <v>46231.26</v>
          </cell>
          <cell r="CF17">
            <v>1095748.43</v>
          </cell>
          <cell r="CG17">
            <v>23.701461999999999</v>
          </cell>
          <cell r="CH17">
            <v>23.243129</v>
          </cell>
          <cell r="CI17">
            <v>886909.59</v>
          </cell>
          <cell r="CJ17">
            <v>19.184197000000001</v>
          </cell>
          <cell r="CK17">
            <v>18.725864000000001</v>
          </cell>
          <cell r="CL17">
            <v>973.58</v>
          </cell>
          <cell r="CM17">
            <v>55814.02</v>
          </cell>
          <cell r="CN17">
            <v>1.207279</v>
          </cell>
        </row>
        <row r="18">
          <cell r="A18">
            <v>29</v>
          </cell>
          <cell r="B18">
            <v>5.5000000000000003E-4</v>
          </cell>
          <cell r="C18">
            <v>8.3000000000000001E-4</v>
          </cell>
          <cell r="D18">
            <v>8.1499999999999993E-3</v>
          </cell>
          <cell r="E18">
            <v>5.9999999999999995E-4</v>
          </cell>
          <cell r="F18">
            <v>5.9999999999999995E-4</v>
          </cell>
          <cell r="G18">
            <v>4.15E-4</v>
          </cell>
          <cell r="H18">
            <v>5.9999999999999995E-4</v>
          </cell>
          <cell r="I18">
            <v>99145.86</v>
          </cell>
          <cell r="J18">
            <v>282.38</v>
          </cell>
          <cell r="K18">
            <v>99428.24</v>
          </cell>
          <cell r="L18">
            <v>52.01</v>
          </cell>
          <cell r="M18">
            <v>0.28100000000000003</v>
          </cell>
          <cell r="N18">
            <v>28.88</v>
          </cell>
          <cell r="O18">
            <v>0.189</v>
          </cell>
          <cell r="P18">
            <v>2.63</v>
          </cell>
          <cell r="Q18">
            <v>0.28100000000000003</v>
          </cell>
          <cell r="R18">
            <v>36663.980000000003</v>
          </cell>
          <cell r="S18">
            <v>891130.75999999989</v>
          </cell>
          <cell r="T18">
            <v>24.305347000000001</v>
          </cell>
          <cell r="U18">
            <v>23.847014000000001</v>
          </cell>
          <cell r="V18">
            <v>5.9999999999999995E-4</v>
          </cell>
          <cell r="W18">
            <v>99418.54</v>
          </cell>
          <cell r="X18">
            <v>36660.400000000001</v>
          </cell>
          <cell r="Y18">
            <v>893152.02999999968</v>
          </cell>
          <cell r="Z18">
            <v>24.362856000000001</v>
          </cell>
          <cell r="AA18">
            <v>23.904523000000001</v>
          </cell>
          <cell r="AB18">
            <v>160.51</v>
          </cell>
          <cell r="AC18">
            <v>52333.31</v>
          </cell>
          <cell r="AD18">
            <v>1.4273769999999999</v>
          </cell>
          <cell r="AE18">
            <v>36559.85</v>
          </cell>
          <cell r="AF18">
            <v>140391.18</v>
          </cell>
          <cell r="AG18">
            <v>51768.99</v>
          </cell>
          <cell r="AH18">
            <v>1101166.5</v>
          </cell>
          <cell r="AI18">
            <v>21.270773999999999</v>
          </cell>
          <cell r="AJ18">
            <v>20.812441</v>
          </cell>
          <cell r="AK18">
            <v>915522.03</v>
          </cell>
          <cell r="AL18">
            <v>17.684757000000001</v>
          </cell>
          <cell r="AM18">
            <v>17.226424000000002</v>
          </cell>
          <cell r="AN18">
            <v>3078.54</v>
          </cell>
          <cell r="AO18">
            <v>172771.62</v>
          </cell>
          <cell r="AP18">
            <v>3.3373569999999999</v>
          </cell>
          <cell r="AY18">
            <v>29</v>
          </cell>
          <cell r="AZ18">
            <v>1.3999999999999999E-4</v>
          </cell>
          <cell r="BA18">
            <v>1.8600000000000001E-3</v>
          </cell>
          <cell r="BB18">
            <v>3.5899999999999999E-3</v>
          </cell>
          <cell r="BC18">
            <v>1.9000000000000001E-4</v>
          </cell>
          <cell r="BD18">
            <v>2.5999999999999998E-4</v>
          </cell>
          <cell r="BE18">
            <v>9.3000000000000005E-4</v>
          </cell>
          <cell r="BF18">
            <v>1.9000000000000001E-4</v>
          </cell>
          <cell r="BG18">
            <v>99139.87</v>
          </cell>
          <cell r="BH18">
            <v>726.73</v>
          </cell>
          <cell r="BI18">
            <v>99866.6</v>
          </cell>
          <cell r="BJ18">
            <v>55.79</v>
          </cell>
          <cell r="BK18">
            <v>0.27800000000000002</v>
          </cell>
          <cell r="BL18">
            <v>33.08</v>
          </cell>
          <cell r="BM18">
            <v>0.34799999999999998</v>
          </cell>
          <cell r="BN18">
            <v>4.1399999999999997</v>
          </cell>
          <cell r="BO18">
            <v>0.27800000000000002</v>
          </cell>
          <cell r="BP18">
            <v>36825.620000000003</v>
          </cell>
          <cell r="BQ18">
            <v>920084.41999999981</v>
          </cell>
          <cell r="BR18">
            <v>24.9849</v>
          </cell>
          <cell r="BS18">
            <v>24.526567</v>
          </cell>
          <cell r="BT18">
            <v>2.5999999999999998E-4</v>
          </cell>
          <cell r="BU18">
            <v>99820.15</v>
          </cell>
          <cell r="BV18">
            <v>36808.5</v>
          </cell>
          <cell r="BW18">
            <v>912940.43999999936</v>
          </cell>
          <cell r="BX18">
            <v>24.802434999999999</v>
          </cell>
          <cell r="BY18">
            <v>24.344101999999999</v>
          </cell>
          <cell r="BZ18">
            <v>47.02</v>
          </cell>
          <cell r="CA18">
            <v>15596.880000000001</v>
          </cell>
          <cell r="CB18">
            <v>0.42353299999999999</v>
          </cell>
          <cell r="CC18">
            <v>36557.64</v>
          </cell>
          <cell r="CD18">
            <v>120706.24000000001</v>
          </cell>
          <cell r="CE18">
            <v>44510.2</v>
          </cell>
          <cell r="CF18">
            <v>1049517.1700000002</v>
          </cell>
          <cell r="CG18">
            <v>23.579250999999999</v>
          </cell>
          <cell r="CH18">
            <v>23.120918</v>
          </cell>
          <cell r="CI18">
            <v>840678.33000000007</v>
          </cell>
          <cell r="CJ18">
            <v>18.887319000000002</v>
          </cell>
          <cell r="CK18">
            <v>18.428985999999998</v>
          </cell>
          <cell r="CL18">
            <v>1073.76</v>
          </cell>
          <cell r="CM18">
            <v>54840.44</v>
          </cell>
          <cell r="CN18">
            <v>1.2320869999999999</v>
          </cell>
        </row>
        <row r="19">
          <cell r="A19">
            <v>30</v>
          </cell>
          <cell r="B19">
            <v>5.1999999999999995E-4</v>
          </cell>
          <cell r="C19">
            <v>9.1E-4</v>
          </cell>
          <cell r="D19">
            <v>8.3300000000000006E-3</v>
          </cell>
          <cell r="E19">
            <v>5.6999999999999998E-4</v>
          </cell>
          <cell r="F19">
            <v>5.6999999999999998E-4</v>
          </cell>
          <cell r="G19">
            <v>4.55E-4</v>
          </cell>
          <cell r="H19">
            <v>5.6999999999999998E-4</v>
          </cell>
          <cell r="I19">
            <v>99050.18</v>
          </cell>
          <cell r="J19">
            <v>321.06</v>
          </cell>
          <cell r="K19">
            <v>99371.24</v>
          </cell>
          <cell r="L19">
            <v>51.04</v>
          </cell>
          <cell r="M19">
            <v>0.33</v>
          </cell>
          <cell r="N19">
            <v>29.69</v>
          </cell>
          <cell r="O19">
            <v>0.248</v>
          </cell>
          <cell r="P19">
            <v>2.9</v>
          </cell>
          <cell r="Q19">
            <v>0.33</v>
          </cell>
          <cell r="R19">
            <v>35403.83</v>
          </cell>
          <cell r="S19">
            <v>854466.78</v>
          </cell>
          <cell r="T19">
            <v>24.134868000000001</v>
          </cell>
          <cell r="U19">
            <v>23.676535000000001</v>
          </cell>
          <cell r="V19">
            <v>5.6999999999999998E-4</v>
          </cell>
          <cell r="W19">
            <v>99358.89</v>
          </cell>
          <cell r="X19">
            <v>35399.43</v>
          </cell>
          <cell r="Y19">
            <v>856491.62999999966</v>
          </cell>
          <cell r="Z19">
            <v>24.195067999999999</v>
          </cell>
          <cell r="AA19">
            <v>23.736734999999999</v>
          </cell>
          <cell r="AB19">
            <v>170.66</v>
          </cell>
          <cell r="AC19">
            <v>52172.799999999996</v>
          </cell>
          <cell r="AD19">
            <v>1.4736480000000001</v>
          </cell>
          <cell r="AE19">
            <v>35289.440000000002</v>
          </cell>
          <cell r="AF19">
            <v>139246.99</v>
          </cell>
          <cell r="AG19">
            <v>49610.7</v>
          </cell>
          <cell r="AH19">
            <v>1049397.5099999998</v>
          </cell>
          <cell r="AI19">
            <v>21.152645</v>
          </cell>
          <cell r="AJ19">
            <v>20.694312</v>
          </cell>
          <cell r="AK19">
            <v>863753.03999999992</v>
          </cell>
          <cell r="AL19">
            <v>17.410620000000002</v>
          </cell>
          <cell r="AM19">
            <v>16.952286999999998</v>
          </cell>
          <cell r="AN19">
            <v>3494.81</v>
          </cell>
          <cell r="AO19">
            <v>169693.08</v>
          </cell>
          <cell r="AP19">
            <v>3.4204940000000001</v>
          </cell>
          <cell r="AY19">
            <v>30</v>
          </cell>
          <cell r="AZ19">
            <v>1.4999999999999999E-4</v>
          </cell>
          <cell r="BA19">
            <v>1.98E-3</v>
          </cell>
          <cell r="BB19">
            <v>3.6600000000000001E-3</v>
          </cell>
          <cell r="BC19">
            <v>2.1000000000000001E-4</v>
          </cell>
          <cell r="BD19">
            <v>2.9E-4</v>
          </cell>
          <cell r="BE19">
            <v>9.8999999999999999E-4</v>
          </cell>
          <cell r="BF19">
            <v>2.1000000000000001E-4</v>
          </cell>
          <cell r="BG19">
            <v>99033.79</v>
          </cell>
          <cell r="BH19">
            <v>816.16</v>
          </cell>
          <cell r="BI19">
            <v>99849.95</v>
          </cell>
          <cell r="BJ19">
            <v>54.8</v>
          </cell>
          <cell r="BK19">
            <v>0.314</v>
          </cell>
          <cell r="BL19">
            <v>33.909999999999997</v>
          </cell>
          <cell r="BM19">
            <v>0.39700000000000002</v>
          </cell>
          <cell r="BN19">
            <v>4.43</v>
          </cell>
          <cell r="BO19">
            <v>0.314</v>
          </cell>
          <cell r="BP19">
            <v>35574.379999999997</v>
          </cell>
          <cell r="BQ19">
            <v>883258.7999999997</v>
          </cell>
          <cell r="BR19">
            <v>24.828509</v>
          </cell>
          <cell r="BS19">
            <v>24.370176000000001</v>
          </cell>
          <cell r="BT19">
            <v>2.9E-4</v>
          </cell>
          <cell r="BU19">
            <v>99794.2</v>
          </cell>
          <cell r="BV19">
            <v>35554.519999999997</v>
          </cell>
          <cell r="BW19">
            <v>876131.93999999936</v>
          </cell>
          <cell r="BX19">
            <v>24.641929000000001</v>
          </cell>
          <cell r="BY19">
            <v>24.183596000000001</v>
          </cell>
          <cell r="BZ19">
            <v>56.07</v>
          </cell>
          <cell r="CA19">
            <v>15549.860000000002</v>
          </cell>
          <cell r="CB19">
            <v>0.437108</v>
          </cell>
          <cell r="CC19">
            <v>35283.599999999999</v>
          </cell>
          <cell r="CD19">
            <v>120272.9</v>
          </cell>
          <cell r="CE19">
            <v>42850.64</v>
          </cell>
          <cell r="CF19">
            <v>1005006.97</v>
          </cell>
          <cell r="CG19">
            <v>23.453721000000002</v>
          </cell>
          <cell r="CH19">
            <v>22.995387999999998</v>
          </cell>
          <cell r="CI19">
            <v>796168.13</v>
          </cell>
          <cell r="CJ19">
            <v>18.580075999999998</v>
          </cell>
          <cell r="CK19">
            <v>18.121742999999999</v>
          </cell>
          <cell r="CL19">
            <v>1177.1199999999999</v>
          </cell>
          <cell r="CM19">
            <v>53766.68</v>
          </cell>
          <cell r="CN19">
            <v>1.2547459999999999</v>
          </cell>
        </row>
        <row r="20">
          <cell r="A20">
            <v>31</v>
          </cell>
          <cell r="B20">
            <v>4.8000000000000001E-4</v>
          </cell>
          <cell r="C20">
            <v>1E-3</v>
          </cell>
          <cell r="D20">
            <v>8.5199999999999998E-3</v>
          </cell>
          <cell r="E20">
            <v>5.4000000000000001E-4</v>
          </cell>
          <cell r="F20">
            <v>5.4000000000000001E-4</v>
          </cell>
          <cell r="G20">
            <v>5.0000000000000001E-4</v>
          </cell>
          <cell r="H20">
            <v>5.4000000000000001E-4</v>
          </cell>
          <cell r="I20">
            <v>98953.61</v>
          </cell>
          <cell r="J20">
            <v>363.26</v>
          </cell>
          <cell r="K20">
            <v>99316.87</v>
          </cell>
          <cell r="L20">
            <v>50.06</v>
          </cell>
          <cell r="M20">
            <v>0.38200000000000001</v>
          </cell>
          <cell r="N20">
            <v>30.51</v>
          </cell>
          <cell r="O20">
            <v>0.316</v>
          </cell>
          <cell r="P20">
            <v>3.19</v>
          </cell>
          <cell r="Q20">
            <v>0.38200000000000001</v>
          </cell>
          <cell r="R20">
            <v>34187.879999999997</v>
          </cell>
          <cell r="S20">
            <v>819062.95</v>
          </cell>
          <cell r="T20">
            <v>23.957699000000002</v>
          </cell>
          <cell r="U20">
            <v>23.499365999999998</v>
          </cell>
          <cell r="V20">
            <v>5.4000000000000001E-4</v>
          </cell>
          <cell r="W20">
            <v>99302.26</v>
          </cell>
          <cell r="X20">
            <v>34182.85</v>
          </cell>
          <cell r="Y20">
            <v>821092.1999999996</v>
          </cell>
          <cell r="Z20">
            <v>24.020589000000001</v>
          </cell>
          <cell r="AA20">
            <v>23.562256000000001</v>
          </cell>
          <cell r="AB20">
            <v>177.05</v>
          </cell>
          <cell r="AC20">
            <v>52002.139999999992</v>
          </cell>
          <cell r="AD20">
            <v>1.521069</v>
          </cell>
          <cell r="AE20">
            <v>34062.839999999997</v>
          </cell>
          <cell r="AF20">
            <v>138087.06</v>
          </cell>
          <cell r="AG20">
            <v>47533.760000000002</v>
          </cell>
          <cell r="AH20">
            <v>999786.80999999982</v>
          </cell>
          <cell r="AI20">
            <v>21.033194000000002</v>
          </cell>
          <cell r="AJ20">
            <v>20.574860999999999</v>
          </cell>
          <cell r="AK20">
            <v>814142.34</v>
          </cell>
          <cell r="AL20">
            <v>17.127665</v>
          </cell>
          <cell r="AM20">
            <v>16.669332000000001</v>
          </cell>
          <cell r="AN20">
            <v>3883.84</v>
          </cell>
          <cell r="AO20">
            <v>166198.26999999999</v>
          </cell>
          <cell r="AP20">
            <v>3.496426</v>
          </cell>
          <cell r="AY20">
            <v>31</v>
          </cell>
          <cell r="AZ20">
            <v>1.4999999999999999E-4</v>
          </cell>
          <cell r="BA20">
            <v>2.0899999999999998E-3</v>
          </cell>
          <cell r="BB20">
            <v>3.7299999999999998E-3</v>
          </cell>
          <cell r="BC20">
            <v>2.2000000000000001E-4</v>
          </cell>
          <cell r="BD20">
            <v>3.2000000000000003E-4</v>
          </cell>
          <cell r="BE20">
            <v>1.0449999999999999E-3</v>
          </cell>
          <cell r="BF20">
            <v>2.2000000000000001E-4</v>
          </cell>
          <cell r="BG20">
            <v>98920.89</v>
          </cell>
          <cell r="BH20">
            <v>911.04</v>
          </cell>
          <cell r="BI20">
            <v>99831.93</v>
          </cell>
          <cell r="BJ20">
            <v>53.81</v>
          </cell>
          <cell r="BK20">
            <v>0.35199999999999998</v>
          </cell>
          <cell r="BL20">
            <v>34.75</v>
          </cell>
          <cell r="BM20">
            <v>0.44900000000000001</v>
          </cell>
          <cell r="BN20">
            <v>4.71</v>
          </cell>
          <cell r="BO20">
            <v>0.35199999999999998</v>
          </cell>
          <cell r="BP20">
            <v>34365.18</v>
          </cell>
          <cell r="BQ20">
            <v>847684.41999999958</v>
          </cell>
          <cell r="BR20">
            <v>24.666957</v>
          </cell>
          <cell r="BS20">
            <v>24.208624</v>
          </cell>
          <cell r="BT20">
            <v>3.2000000000000003E-4</v>
          </cell>
          <cell r="BU20">
            <v>99765.26</v>
          </cell>
          <cell r="BV20">
            <v>34342.230000000003</v>
          </cell>
          <cell r="BW20">
            <v>840577.41999999934</v>
          </cell>
          <cell r="BX20">
            <v>24.476495</v>
          </cell>
          <cell r="BY20">
            <v>24.018162</v>
          </cell>
          <cell r="BZ20">
            <v>62.4</v>
          </cell>
          <cell r="CA20">
            <v>15493.790000000003</v>
          </cell>
          <cell r="CB20">
            <v>0.45085700000000001</v>
          </cell>
          <cell r="CC20">
            <v>34051.57</v>
          </cell>
          <cell r="CD20">
            <v>119832.7</v>
          </cell>
          <cell r="CE20">
            <v>41250.050000000003</v>
          </cell>
          <cell r="CF20">
            <v>962156.33000000007</v>
          </cell>
          <cell r="CG20">
            <v>23.324974000000001</v>
          </cell>
          <cell r="CH20">
            <v>22.866641000000001</v>
          </cell>
          <cell r="CI20">
            <v>753317.49000000011</v>
          </cell>
          <cell r="CJ20">
            <v>18.262219999999999</v>
          </cell>
          <cell r="CK20">
            <v>17.803887</v>
          </cell>
          <cell r="CL20">
            <v>1270.01</v>
          </cell>
          <cell r="CM20">
            <v>52589.56</v>
          </cell>
          <cell r="CN20">
            <v>1.2748969999999999</v>
          </cell>
        </row>
        <row r="21">
          <cell r="A21">
            <v>32</v>
          </cell>
          <cell r="B21">
            <v>4.4999999999999999E-4</v>
          </cell>
          <cell r="C21">
            <v>1.09E-3</v>
          </cell>
          <cell r="D21">
            <v>8.7100000000000007E-3</v>
          </cell>
          <cell r="E21">
            <v>5.1999999999999995E-4</v>
          </cell>
          <cell r="F21">
            <v>5.1999999999999995E-4</v>
          </cell>
          <cell r="G21">
            <v>5.4500000000000002E-4</v>
          </cell>
          <cell r="H21">
            <v>5.1999999999999995E-4</v>
          </cell>
          <cell r="I21">
            <v>98856.639999999999</v>
          </cell>
          <cell r="J21">
            <v>409.43</v>
          </cell>
          <cell r="K21">
            <v>99266.07</v>
          </cell>
          <cell r="L21">
            <v>49.09</v>
          </cell>
          <cell r="M21">
            <v>0.43</v>
          </cell>
          <cell r="N21">
            <v>31.34</v>
          </cell>
          <cell r="O21">
            <v>0.38300000000000001</v>
          </cell>
          <cell r="P21">
            <v>3.54</v>
          </cell>
          <cell r="Q21">
            <v>0.43</v>
          </cell>
          <cell r="R21">
            <v>33014.870000000003</v>
          </cell>
          <cell r="S21">
            <v>784875.07</v>
          </cell>
          <cell r="T21">
            <v>23.773381000000001</v>
          </cell>
          <cell r="U21">
            <v>23.315048000000001</v>
          </cell>
          <cell r="V21">
            <v>5.1999999999999995E-4</v>
          </cell>
          <cell r="W21">
            <v>99248.639999999999</v>
          </cell>
          <cell r="X21">
            <v>33009.08</v>
          </cell>
          <cell r="Y21">
            <v>786909.34999999974</v>
          </cell>
          <cell r="Z21">
            <v>23.839178</v>
          </cell>
          <cell r="AA21">
            <v>23.380845000000001</v>
          </cell>
          <cell r="AB21">
            <v>182.22</v>
          </cell>
          <cell r="AC21">
            <v>51825.09</v>
          </cell>
          <cell r="AD21">
            <v>1.56975</v>
          </cell>
          <cell r="AE21">
            <v>32878.699999999997</v>
          </cell>
          <cell r="AF21">
            <v>136910.56</v>
          </cell>
          <cell r="AG21">
            <v>45535.040000000001</v>
          </cell>
          <cell r="AH21">
            <v>952253.04999999993</v>
          </cell>
          <cell r="AI21">
            <v>20.912534000000001</v>
          </cell>
          <cell r="AJ21">
            <v>20.454201000000001</v>
          </cell>
          <cell r="AK21">
            <v>766608.58000000007</v>
          </cell>
          <cell r="AL21">
            <v>16.835574999999999</v>
          </cell>
          <cell r="AM21">
            <v>16.377241999999999</v>
          </cell>
          <cell r="AN21">
            <v>4209.72</v>
          </cell>
          <cell r="AO21">
            <v>162314.43</v>
          </cell>
          <cell r="AP21">
            <v>3.5646049999999998</v>
          </cell>
          <cell r="AY21">
            <v>32</v>
          </cell>
          <cell r="AZ21">
            <v>1.6000000000000001E-4</v>
          </cell>
          <cell r="BA21">
            <v>2.2200000000000002E-3</v>
          </cell>
          <cell r="BB21">
            <v>3.8E-3</v>
          </cell>
          <cell r="BC21">
            <v>2.4000000000000001E-4</v>
          </cell>
          <cell r="BD21">
            <v>3.5E-4</v>
          </cell>
          <cell r="BE21">
            <v>1.1100000000000001E-3</v>
          </cell>
          <cell r="BF21">
            <v>2.4000000000000001E-4</v>
          </cell>
          <cell r="BG21">
            <v>98802.68</v>
          </cell>
          <cell r="BH21">
            <v>1010.82</v>
          </cell>
          <cell r="BI21">
            <v>99813.5</v>
          </cell>
          <cell r="BJ21">
            <v>52.82</v>
          </cell>
          <cell r="BK21">
            <v>0.38600000000000001</v>
          </cell>
          <cell r="BL21">
            <v>35.61</v>
          </cell>
          <cell r="BM21">
            <v>0.497</v>
          </cell>
          <cell r="BN21">
            <v>5.07</v>
          </cell>
          <cell r="BO21">
            <v>0.38600000000000001</v>
          </cell>
          <cell r="BP21">
            <v>33196.94</v>
          </cell>
          <cell r="BQ21">
            <v>813319.23999999964</v>
          </cell>
          <cell r="BR21">
            <v>24.499825999999999</v>
          </cell>
          <cell r="BS21">
            <v>24.041492999999999</v>
          </cell>
          <cell r="BT21">
            <v>3.5E-4</v>
          </cell>
          <cell r="BU21">
            <v>99733.34</v>
          </cell>
          <cell r="BV21">
            <v>33170.28</v>
          </cell>
          <cell r="BW21">
            <v>806235.18999999936</v>
          </cell>
          <cell r="BX21">
            <v>24.305951</v>
          </cell>
          <cell r="BY21">
            <v>23.847618000000001</v>
          </cell>
          <cell r="BZ21">
            <v>70.989999999999995</v>
          </cell>
          <cell r="CA21">
            <v>15431.390000000001</v>
          </cell>
          <cell r="CB21">
            <v>0.46484399999999998</v>
          </cell>
          <cell r="CC21">
            <v>32860.75</v>
          </cell>
          <cell r="CD21">
            <v>119385.72</v>
          </cell>
          <cell r="CE21">
            <v>39706.46</v>
          </cell>
          <cell r="CF21">
            <v>920906.28000000014</v>
          </cell>
          <cell r="CG21">
            <v>23.192858000000001</v>
          </cell>
          <cell r="CH21">
            <v>22.734525000000001</v>
          </cell>
          <cell r="CI21">
            <v>712067.44000000018</v>
          </cell>
          <cell r="CJ21">
            <v>17.933288999999998</v>
          </cell>
          <cell r="CK21">
            <v>17.474955999999999</v>
          </cell>
          <cell r="CL21">
            <v>1344.38</v>
          </cell>
          <cell r="CM21">
            <v>51319.55</v>
          </cell>
          <cell r="CN21">
            <v>1.2924739999999999</v>
          </cell>
        </row>
        <row r="22">
          <cell r="A22">
            <v>33</v>
          </cell>
          <cell r="B22">
            <v>4.2000000000000002E-4</v>
          </cell>
          <cell r="C22">
            <v>1.1999999999999999E-3</v>
          </cell>
          <cell r="D22">
            <v>8.8999999999999999E-3</v>
          </cell>
          <cell r="E22">
            <v>5.0000000000000001E-4</v>
          </cell>
          <cell r="F22">
            <v>5.0000000000000001E-4</v>
          </cell>
          <cell r="G22">
            <v>5.9999999999999995E-4</v>
          </cell>
          <cell r="H22">
            <v>5.0000000000000001E-4</v>
          </cell>
          <cell r="I22">
            <v>98758.28</v>
          </cell>
          <cell r="J22">
            <v>459.51</v>
          </cell>
          <cell r="K22">
            <v>99217.79</v>
          </cell>
          <cell r="L22">
            <v>48.11</v>
          </cell>
          <cell r="M22">
            <v>0.47399999999999998</v>
          </cell>
          <cell r="N22">
            <v>32.159999999999997</v>
          </cell>
          <cell r="O22">
            <v>0.45</v>
          </cell>
          <cell r="P22">
            <v>3.94</v>
          </cell>
          <cell r="Q22">
            <v>0.47399999999999998</v>
          </cell>
          <cell r="R22">
            <v>31882.91</v>
          </cell>
          <cell r="S22">
            <v>751860.19999999984</v>
          </cell>
          <cell r="T22">
            <v>23.581918999999999</v>
          </cell>
          <cell r="U22">
            <v>23.123586</v>
          </cell>
          <cell r="V22">
            <v>5.0000000000000001E-4</v>
          </cell>
          <cell r="W22">
            <v>99197.03</v>
          </cell>
          <cell r="X22">
            <v>31876.240000000002</v>
          </cell>
          <cell r="Y22">
            <v>753900.26999999979</v>
          </cell>
          <cell r="Z22">
            <v>23.650853000000001</v>
          </cell>
          <cell r="AA22">
            <v>23.192519999999998</v>
          </cell>
          <cell r="AB22">
            <v>183.82</v>
          </cell>
          <cell r="AC22">
            <v>51642.869999999995</v>
          </cell>
          <cell r="AD22">
            <v>1.619767</v>
          </cell>
          <cell r="AE22">
            <v>31735.25</v>
          </cell>
          <cell r="AF22">
            <v>135718.07</v>
          </cell>
          <cell r="AG22">
            <v>43612.01</v>
          </cell>
          <cell r="AH22">
            <v>906718.00999999989</v>
          </cell>
          <cell r="AI22">
            <v>20.790558000000001</v>
          </cell>
          <cell r="AJ22">
            <v>20.332225000000001</v>
          </cell>
          <cell r="AK22">
            <v>721073.54</v>
          </cell>
          <cell r="AL22">
            <v>16.533829999999998</v>
          </cell>
          <cell r="AM22">
            <v>16.075496999999999</v>
          </cell>
          <cell r="AN22">
            <v>4475.6099999999997</v>
          </cell>
          <cell r="AO22">
            <v>158104.71</v>
          </cell>
          <cell r="AP22">
            <v>3.6252559999999998</v>
          </cell>
          <cell r="AY22">
            <v>33</v>
          </cell>
          <cell r="AZ22">
            <v>1.8000000000000001E-4</v>
          </cell>
          <cell r="BA22">
            <v>2.3500000000000001E-3</v>
          </cell>
          <cell r="BB22">
            <v>3.8800000000000002E-3</v>
          </cell>
          <cell r="BC22">
            <v>2.7E-4</v>
          </cell>
          <cell r="BD22">
            <v>3.8999999999999999E-4</v>
          </cell>
          <cell r="BE22">
            <v>1.175E-3</v>
          </cell>
          <cell r="BF22">
            <v>2.7E-4</v>
          </cell>
          <cell r="BG22">
            <v>98677.2</v>
          </cell>
          <cell r="BH22">
            <v>1116.44</v>
          </cell>
          <cell r="BI22">
            <v>99793.64</v>
          </cell>
          <cell r="BJ22">
            <v>51.83</v>
          </cell>
          <cell r="BK22">
            <v>0.41699999999999998</v>
          </cell>
          <cell r="BL22">
            <v>36.47</v>
          </cell>
          <cell r="BM22">
            <v>0.54100000000000004</v>
          </cell>
          <cell r="BN22">
            <v>5.5</v>
          </cell>
          <cell r="BO22">
            <v>0.41699999999999998</v>
          </cell>
          <cell r="BP22">
            <v>32067.96</v>
          </cell>
          <cell r="BQ22">
            <v>780122.2999999997</v>
          </cell>
          <cell r="BR22">
            <v>24.327157</v>
          </cell>
          <cell r="BS22">
            <v>23.868824</v>
          </cell>
          <cell r="BT22">
            <v>3.8999999999999999E-4</v>
          </cell>
          <cell r="BU22">
            <v>99698.43</v>
          </cell>
          <cell r="BV22">
            <v>32037.360000000001</v>
          </cell>
          <cell r="BW22">
            <v>773064.90999999933</v>
          </cell>
          <cell r="BX22">
            <v>24.130106999999999</v>
          </cell>
          <cell r="BY22">
            <v>23.671773999999999</v>
          </cell>
          <cell r="BZ22">
            <v>82.13</v>
          </cell>
          <cell r="CA22">
            <v>15360.400000000001</v>
          </cell>
          <cell r="CB22">
            <v>0.478995</v>
          </cell>
          <cell r="CC22">
            <v>31709.200000000001</v>
          </cell>
          <cell r="CD22">
            <v>118932.05</v>
          </cell>
          <cell r="CE22">
            <v>38217.949999999997</v>
          </cell>
          <cell r="CF22">
            <v>881199.82000000007</v>
          </cell>
          <cell r="CG22">
            <v>23.057224000000001</v>
          </cell>
          <cell r="CH22">
            <v>22.598890999999998</v>
          </cell>
          <cell r="CI22">
            <v>672360.9800000001</v>
          </cell>
          <cell r="CJ22">
            <v>17.592806</v>
          </cell>
          <cell r="CK22">
            <v>17.134473</v>
          </cell>
          <cell r="CL22">
            <v>1406.53</v>
          </cell>
          <cell r="CM22">
            <v>49975.17</v>
          </cell>
          <cell r="CN22">
            <v>1.307636</v>
          </cell>
        </row>
        <row r="23">
          <cell r="A23">
            <v>34</v>
          </cell>
          <cell r="B23">
            <v>4.0999999999999999E-4</v>
          </cell>
          <cell r="C23">
            <v>1.32E-3</v>
          </cell>
          <cell r="D23">
            <v>9.0900000000000009E-3</v>
          </cell>
          <cell r="E23">
            <v>5.1000000000000004E-4</v>
          </cell>
          <cell r="F23">
            <v>5.1000000000000004E-4</v>
          </cell>
          <cell r="G23">
            <v>6.6E-4</v>
          </cell>
          <cell r="H23">
            <v>5.1000000000000004E-4</v>
          </cell>
          <cell r="I23">
            <v>98657.55</v>
          </cell>
          <cell r="J23">
            <v>514.41</v>
          </cell>
          <cell r="K23">
            <v>99171.96</v>
          </cell>
          <cell r="L23">
            <v>47.13</v>
          </cell>
          <cell r="M23">
            <v>0.51400000000000001</v>
          </cell>
          <cell r="N23">
            <v>32.99</v>
          </cell>
          <cell r="O23">
            <v>0.51500000000000001</v>
          </cell>
          <cell r="P23">
            <v>4.4000000000000004</v>
          </cell>
          <cell r="Q23">
            <v>0.51400000000000001</v>
          </cell>
          <cell r="R23">
            <v>30790.52</v>
          </cell>
          <cell r="S23">
            <v>719977.28999999992</v>
          </cell>
          <cell r="T23">
            <v>23.383082999999999</v>
          </cell>
          <cell r="U23">
            <v>22.92475</v>
          </cell>
          <cell r="V23">
            <v>5.1000000000000004E-4</v>
          </cell>
          <cell r="W23">
            <v>99147.43</v>
          </cell>
          <cell r="X23">
            <v>30782.9</v>
          </cell>
          <cell r="Y23">
            <v>722024.0299999998</v>
          </cell>
          <cell r="Z23">
            <v>23.455361</v>
          </cell>
          <cell r="AA23">
            <v>22.997028</v>
          </cell>
          <cell r="AB23">
            <v>193.6</v>
          </cell>
          <cell r="AC23">
            <v>51459.049999999996</v>
          </cell>
          <cell r="AD23">
            <v>1.6712629999999999</v>
          </cell>
          <cell r="AE23">
            <v>30630.81</v>
          </cell>
          <cell r="AF23">
            <v>134510.18</v>
          </cell>
          <cell r="AG23">
            <v>41762.19</v>
          </cell>
          <cell r="AH23">
            <v>863105.99999999988</v>
          </cell>
          <cell r="AI23">
            <v>20.667162999999999</v>
          </cell>
          <cell r="AJ23">
            <v>20.208829999999999</v>
          </cell>
          <cell r="AK23">
            <v>677461.53</v>
          </cell>
          <cell r="AL23">
            <v>16.221886999999999</v>
          </cell>
          <cell r="AM23">
            <v>15.763553999999999</v>
          </cell>
          <cell r="AN23">
            <v>4680.1899999999996</v>
          </cell>
          <cell r="AO23">
            <v>153629.1</v>
          </cell>
          <cell r="AP23">
            <v>3.6786650000000001</v>
          </cell>
          <cell r="AY23">
            <v>34</v>
          </cell>
          <cell r="AZ23">
            <v>1.9000000000000001E-4</v>
          </cell>
          <cell r="BA23">
            <v>2.49E-3</v>
          </cell>
          <cell r="BB23">
            <v>3.9699999999999996E-3</v>
          </cell>
          <cell r="BC23">
            <v>2.9E-4</v>
          </cell>
          <cell r="BD23">
            <v>4.2999999999999999E-4</v>
          </cell>
          <cell r="BE23">
            <v>1.245E-3</v>
          </cell>
          <cell r="BF23">
            <v>2.9E-4</v>
          </cell>
          <cell r="BG23">
            <v>98543.49</v>
          </cell>
          <cell r="BH23">
            <v>1227.83</v>
          </cell>
          <cell r="BI23">
            <v>99771.32</v>
          </cell>
          <cell r="BJ23">
            <v>50.84</v>
          </cell>
          <cell r="BK23">
            <v>0.44500000000000001</v>
          </cell>
          <cell r="BL23">
            <v>37.340000000000003</v>
          </cell>
          <cell r="BM23">
            <v>0.58099999999999996</v>
          </cell>
          <cell r="BN23">
            <v>6</v>
          </cell>
          <cell r="BO23">
            <v>0.44500000000000001</v>
          </cell>
          <cell r="BP23">
            <v>30976.61</v>
          </cell>
          <cell r="BQ23">
            <v>748054.33999999962</v>
          </cell>
          <cell r="BR23">
            <v>24.149006</v>
          </cell>
          <cell r="BS23">
            <v>23.690673</v>
          </cell>
          <cell r="BT23">
            <v>4.2999999999999999E-4</v>
          </cell>
          <cell r="BU23">
            <v>99659.55</v>
          </cell>
          <cell r="BV23">
            <v>30941.9</v>
          </cell>
          <cell r="BW23">
            <v>741027.54999999946</v>
          </cell>
          <cell r="BX23">
            <v>23.949000000000002</v>
          </cell>
          <cell r="BY23">
            <v>23.490666999999998</v>
          </cell>
          <cell r="BZ23">
            <v>89.66</v>
          </cell>
          <cell r="CA23">
            <v>15278.270000000002</v>
          </cell>
          <cell r="CB23">
            <v>0.49321999999999999</v>
          </cell>
          <cell r="CC23">
            <v>30595.39</v>
          </cell>
          <cell r="CD23">
            <v>118470.59</v>
          </cell>
          <cell r="CE23">
            <v>36782.28</v>
          </cell>
          <cell r="CF23">
            <v>842981.87</v>
          </cell>
          <cell r="CG23">
            <v>22.918151999999999</v>
          </cell>
          <cell r="CH23">
            <v>22.459819</v>
          </cell>
          <cell r="CI23">
            <v>634143.03</v>
          </cell>
          <cell r="CJ23">
            <v>17.240449000000002</v>
          </cell>
          <cell r="CK23">
            <v>16.782115999999998</v>
          </cell>
          <cell r="CL23">
            <v>1457.51</v>
          </cell>
          <cell r="CM23">
            <v>48568.639999999999</v>
          </cell>
          <cell r="CN23">
            <v>1.3204359999999999</v>
          </cell>
        </row>
        <row r="24">
          <cell r="A24">
            <v>35</v>
          </cell>
          <cell r="B24">
            <v>4.0000000000000002E-4</v>
          </cell>
          <cell r="C24">
            <v>1.4499999999999999E-3</v>
          </cell>
          <cell r="D24">
            <v>9.2899999999999996E-3</v>
          </cell>
          <cell r="E24">
            <v>5.1000000000000004E-4</v>
          </cell>
          <cell r="F24">
            <v>5.1000000000000004E-4</v>
          </cell>
          <cell r="G24">
            <v>7.2499999999999995E-4</v>
          </cell>
          <cell r="H24">
            <v>5.1000000000000004E-4</v>
          </cell>
          <cell r="I24">
            <v>98551.99</v>
          </cell>
          <cell r="J24">
            <v>574.54999999999995</v>
          </cell>
          <cell r="K24">
            <v>99126.54</v>
          </cell>
          <cell r="L24">
            <v>46.16</v>
          </cell>
          <cell r="M24">
            <v>0.54900000000000004</v>
          </cell>
          <cell r="N24">
            <v>33.82</v>
          </cell>
          <cell r="O24">
            <v>0.57999999999999996</v>
          </cell>
          <cell r="P24">
            <v>4.91</v>
          </cell>
          <cell r="Q24">
            <v>0.54900000000000004</v>
          </cell>
          <cell r="R24">
            <v>29735.67</v>
          </cell>
          <cell r="S24">
            <v>689186.7699999999</v>
          </cell>
          <cell r="T24">
            <v>23.177105999999998</v>
          </cell>
          <cell r="U24">
            <v>22.718772999999999</v>
          </cell>
          <cell r="V24">
            <v>5.1000000000000004E-4</v>
          </cell>
          <cell r="W24">
            <v>99096.86</v>
          </cell>
          <cell r="X24">
            <v>29726.77</v>
          </cell>
          <cell r="Y24">
            <v>691241.12999999989</v>
          </cell>
          <cell r="Z24">
            <v>23.253153000000001</v>
          </cell>
          <cell r="AA24">
            <v>22.794820000000001</v>
          </cell>
          <cell r="AB24">
            <v>197.29</v>
          </cell>
          <cell r="AC24">
            <v>51265.44999999999</v>
          </cell>
          <cell r="AD24">
            <v>1.7240390000000001</v>
          </cell>
          <cell r="AE24">
            <v>29563.32</v>
          </cell>
          <cell r="AF24">
            <v>133287.48000000001</v>
          </cell>
          <cell r="AG24">
            <v>39983.160000000003</v>
          </cell>
          <cell r="AH24">
            <v>821343.80999999982</v>
          </cell>
          <cell r="AI24">
            <v>20.542244</v>
          </cell>
          <cell r="AJ24">
            <v>20.083911000000001</v>
          </cell>
          <cell r="AK24">
            <v>635699.34</v>
          </cell>
          <cell r="AL24">
            <v>15.899177</v>
          </cell>
          <cell r="AM24">
            <v>15.440844</v>
          </cell>
          <cell r="AN24">
            <v>4832.29</v>
          </cell>
          <cell r="AO24">
            <v>148948.91</v>
          </cell>
          <cell r="AP24">
            <v>3.7252909999999999</v>
          </cell>
          <cell r="AY24">
            <v>35</v>
          </cell>
          <cell r="AZ24">
            <v>2.1000000000000001E-4</v>
          </cell>
          <cell r="BA24">
            <v>2.64E-3</v>
          </cell>
          <cell r="BB24">
            <v>4.0600000000000002E-3</v>
          </cell>
          <cell r="BC24">
            <v>3.2000000000000003E-4</v>
          </cell>
          <cell r="BD24">
            <v>4.6000000000000001E-4</v>
          </cell>
          <cell r="BE24">
            <v>1.32E-3</v>
          </cell>
          <cell r="BF24">
            <v>3.2000000000000003E-4</v>
          </cell>
          <cell r="BG24">
            <v>98402.08</v>
          </cell>
          <cell r="BH24">
            <v>1345.4</v>
          </cell>
          <cell r="BI24">
            <v>99747.48</v>
          </cell>
          <cell r="BJ24">
            <v>49.85</v>
          </cell>
          <cell r="BK24">
            <v>0.47</v>
          </cell>
          <cell r="BL24">
            <v>38.21</v>
          </cell>
          <cell r="BM24">
            <v>0.61799999999999999</v>
          </cell>
          <cell r="BN24">
            <v>6.58</v>
          </cell>
          <cell r="BO24">
            <v>0.47</v>
          </cell>
          <cell r="BP24">
            <v>29921.94</v>
          </cell>
          <cell r="BQ24">
            <v>717077.72999999963</v>
          </cell>
          <cell r="BR24">
            <v>23.964948</v>
          </cell>
          <cell r="BS24">
            <v>23.506615</v>
          </cell>
          <cell r="BT24">
            <v>4.6000000000000001E-4</v>
          </cell>
          <cell r="BU24">
            <v>99616.7</v>
          </cell>
          <cell r="BV24">
            <v>29882.71</v>
          </cell>
          <cell r="BW24">
            <v>710085.64999999956</v>
          </cell>
          <cell r="BX24">
            <v>23.762425</v>
          </cell>
          <cell r="BY24">
            <v>23.304092000000001</v>
          </cell>
          <cell r="BZ24">
            <v>99.46</v>
          </cell>
          <cell r="CA24">
            <v>15188.610000000002</v>
          </cell>
          <cell r="CB24">
            <v>0.50760799999999995</v>
          </cell>
          <cell r="CC24">
            <v>29518.35</v>
          </cell>
          <cell r="CD24">
            <v>118000.26</v>
          </cell>
          <cell r="CE24">
            <v>35397.35</v>
          </cell>
          <cell r="CF24">
            <v>806199.59000000008</v>
          </cell>
          <cell r="CG24">
            <v>22.775704999999999</v>
          </cell>
          <cell r="CH24">
            <v>22.317371999999999</v>
          </cell>
          <cell r="CI24">
            <v>597360.75000000012</v>
          </cell>
          <cell r="CJ24">
            <v>16.875861</v>
          </cell>
          <cell r="CK24">
            <v>16.417528000000001</v>
          </cell>
          <cell r="CL24">
            <v>1492.86</v>
          </cell>
          <cell r="CM24">
            <v>47111.13</v>
          </cell>
          <cell r="CN24">
            <v>1.3309230000000001</v>
          </cell>
        </row>
        <row r="25">
          <cell r="A25">
            <v>36</v>
          </cell>
          <cell r="B25">
            <v>4.0000000000000002E-4</v>
          </cell>
          <cell r="C25">
            <v>1.5900000000000001E-3</v>
          </cell>
          <cell r="D25">
            <v>9.4800000000000006E-3</v>
          </cell>
          <cell r="E25">
            <v>5.1999999999999995E-4</v>
          </cell>
          <cell r="F25">
            <v>5.1999999999999995E-4</v>
          </cell>
          <cell r="G25">
            <v>7.9500000000000003E-4</v>
          </cell>
          <cell r="H25">
            <v>5.1999999999999995E-4</v>
          </cell>
          <cell r="I25">
            <v>98441.12</v>
          </cell>
          <cell r="J25">
            <v>640.33000000000004</v>
          </cell>
          <cell r="K25">
            <v>99081.45</v>
          </cell>
          <cell r="L25">
            <v>45.18</v>
          </cell>
          <cell r="M25">
            <v>0.57999999999999996</v>
          </cell>
          <cell r="N25">
            <v>34.659999999999997</v>
          </cell>
          <cell r="O25">
            <v>0.64400000000000002</v>
          </cell>
          <cell r="P25">
            <v>5.49</v>
          </cell>
          <cell r="Q25">
            <v>0.57999999999999996</v>
          </cell>
          <cell r="R25">
            <v>28717.05</v>
          </cell>
          <cell r="S25">
            <v>659451.09999999986</v>
          </cell>
          <cell r="T25">
            <v>22.963747999999999</v>
          </cell>
          <cell r="U25">
            <v>22.505414999999999</v>
          </cell>
          <cell r="V25">
            <v>5.1999999999999995E-4</v>
          </cell>
          <cell r="W25">
            <v>99046.32</v>
          </cell>
          <cell r="X25">
            <v>28706.86</v>
          </cell>
          <cell r="Y25">
            <v>661514.35999999987</v>
          </cell>
          <cell r="Z25">
            <v>23.043773000000002</v>
          </cell>
          <cell r="AA25">
            <v>22.585439999999998</v>
          </cell>
          <cell r="AB25">
            <v>202.88</v>
          </cell>
          <cell r="AC25">
            <v>51068.159999999989</v>
          </cell>
          <cell r="AD25">
            <v>1.778322</v>
          </cell>
          <cell r="AE25">
            <v>28531.46</v>
          </cell>
          <cell r="AF25">
            <v>132049.24</v>
          </cell>
          <cell r="AG25">
            <v>38272.19</v>
          </cell>
          <cell r="AH25">
            <v>781360.64999999979</v>
          </cell>
          <cell r="AI25">
            <v>20.415886</v>
          </cell>
          <cell r="AJ25">
            <v>19.957553000000001</v>
          </cell>
          <cell r="AK25">
            <v>595716.17999999993</v>
          </cell>
          <cell r="AL25">
            <v>15.565249</v>
          </cell>
          <cell r="AM25">
            <v>15.106916</v>
          </cell>
          <cell r="AN25">
            <v>4929.32</v>
          </cell>
          <cell r="AO25">
            <v>144116.62</v>
          </cell>
          <cell r="AP25">
            <v>3.7655699999999999</v>
          </cell>
          <cell r="AY25">
            <v>36</v>
          </cell>
          <cell r="AZ25">
            <v>2.2000000000000001E-4</v>
          </cell>
          <cell r="BA25">
            <v>2.8E-3</v>
          </cell>
          <cell r="BB25">
            <v>4.15E-3</v>
          </cell>
          <cell r="BC25">
            <v>3.4000000000000002E-4</v>
          </cell>
          <cell r="BD25">
            <v>5.0000000000000001E-4</v>
          </cell>
          <cell r="BE25">
            <v>1.4E-3</v>
          </cell>
          <cell r="BF25">
            <v>3.4000000000000002E-4</v>
          </cell>
          <cell r="BG25">
            <v>98251.520000000004</v>
          </cell>
          <cell r="BH25">
            <v>1469.56</v>
          </cell>
          <cell r="BI25">
            <v>99721.08</v>
          </cell>
          <cell r="BJ25">
            <v>48.86</v>
          </cell>
          <cell r="BK25">
            <v>0.49099999999999999</v>
          </cell>
          <cell r="BL25">
            <v>39.1</v>
          </cell>
          <cell r="BM25">
            <v>0.65100000000000002</v>
          </cell>
          <cell r="BN25">
            <v>7.23</v>
          </cell>
          <cell r="BO25">
            <v>0.49099999999999999</v>
          </cell>
          <cell r="BP25">
            <v>28902.43</v>
          </cell>
          <cell r="BQ25">
            <v>687155.78999999969</v>
          </cell>
          <cell r="BR25">
            <v>23.775017999999999</v>
          </cell>
          <cell r="BS25">
            <v>23.316685</v>
          </cell>
          <cell r="BT25">
            <v>5.0000000000000001E-4</v>
          </cell>
          <cell r="BU25">
            <v>99570.880000000005</v>
          </cell>
          <cell r="BV25">
            <v>28858.9</v>
          </cell>
          <cell r="BW25">
            <v>680202.93999999959</v>
          </cell>
          <cell r="BX25">
            <v>23.569953999999999</v>
          </cell>
          <cell r="BY25">
            <v>23.111621</v>
          </cell>
          <cell r="BZ25">
            <v>105.21</v>
          </cell>
          <cell r="CA25">
            <v>15089.150000000001</v>
          </cell>
          <cell r="CB25">
            <v>0.52207199999999998</v>
          </cell>
          <cell r="CC25">
            <v>28476.5</v>
          </cell>
          <cell r="CD25">
            <v>117521.18</v>
          </cell>
          <cell r="CE25">
            <v>34061.480000000003</v>
          </cell>
          <cell r="CF25">
            <v>770802.24</v>
          </cell>
          <cell r="CG25">
            <v>22.629733999999999</v>
          </cell>
          <cell r="CH25">
            <v>22.171400999999999</v>
          </cell>
          <cell r="CI25">
            <v>561963.4</v>
          </cell>
          <cell r="CJ25">
            <v>16.498501999999998</v>
          </cell>
          <cell r="CK25">
            <v>16.040168999999999</v>
          </cell>
          <cell r="CL25">
            <v>1513.4</v>
          </cell>
          <cell r="CM25">
            <v>45618.27</v>
          </cell>
          <cell r="CN25">
            <v>1.3392919999999999</v>
          </cell>
        </row>
        <row r="26">
          <cell r="A26">
            <v>37</v>
          </cell>
          <cell r="B26">
            <v>4.0000000000000002E-4</v>
          </cell>
          <cell r="C26">
            <v>1.74E-3</v>
          </cell>
          <cell r="D26">
            <v>9.6799999999999994E-3</v>
          </cell>
          <cell r="E26">
            <v>5.4000000000000001E-4</v>
          </cell>
          <cell r="F26">
            <v>5.4000000000000001E-4</v>
          </cell>
          <cell r="G26">
            <v>8.7000000000000001E-4</v>
          </cell>
          <cell r="H26">
            <v>5.4000000000000001E-4</v>
          </cell>
          <cell r="I26">
            <v>98323.48</v>
          </cell>
          <cell r="J26">
            <v>712.15</v>
          </cell>
          <cell r="K26">
            <v>99035.63</v>
          </cell>
          <cell r="L26">
            <v>44.2</v>
          </cell>
          <cell r="M26">
            <v>0.60699999999999998</v>
          </cell>
          <cell r="N26">
            <v>35.5</v>
          </cell>
          <cell r="O26">
            <v>0.70799999999999996</v>
          </cell>
          <cell r="P26">
            <v>6.12</v>
          </cell>
          <cell r="Q26">
            <v>0.60699999999999998</v>
          </cell>
          <cell r="R26">
            <v>27733.11</v>
          </cell>
          <cell r="S26">
            <v>630734.04999999993</v>
          </cell>
          <cell r="T26">
            <v>22.742996999999999</v>
          </cell>
          <cell r="U26">
            <v>22.284663999999999</v>
          </cell>
          <cell r="V26">
            <v>5.4000000000000001E-4</v>
          </cell>
          <cell r="W26">
            <v>98994.82</v>
          </cell>
          <cell r="X26">
            <v>27721.68</v>
          </cell>
          <cell r="Y26">
            <v>632807.5</v>
          </cell>
          <cell r="Z26">
            <v>22.827169999999999</v>
          </cell>
          <cell r="AA26">
            <v>22.368836999999999</v>
          </cell>
          <cell r="AB26">
            <v>210.56</v>
          </cell>
          <cell r="AC26">
            <v>50865.279999999992</v>
          </cell>
          <cell r="AD26">
            <v>1.8340989999999999</v>
          </cell>
          <cell r="AE26">
            <v>27533.68</v>
          </cell>
          <cell r="AF26">
            <v>130797.41</v>
          </cell>
          <cell r="AG26">
            <v>36627.410000000003</v>
          </cell>
          <cell r="AH26">
            <v>743088.45999999973</v>
          </cell>
          <cell r="AI26">
            <v>20.287769999999998</v>
          </cell>
          <cell r="AJ26">
            <v>19.829436999999999</v>
          </cell>
          <cell r="AK26">
            <v>557443.98999999987</v>
          </cell>
          <cell r="AL26">
            <v>15.219312</v>
          </cell>
          <cell r="AM26">
            <v>14.760979000000001</v>
          </cell>
          <cell r="AN26">
            <v>4985.0600000000004</v>
          </cell>
          <cell r="AO26">
            <v>139187.29999999999</v>
          </cell>
          <cell r="AP26">
            <v>3.8000859999999999</v>
          </cell>
          <cell r="AY26">
            <v>37</v>
          </cell>
          <cell r="AZ26">
            <v>2.5000000000000001E-4</v>
          </cell>
          <cell r="BA26">
            <v>2.97E-3</v>
          </cell>
          <cell r="BB26">
            <v>4.2500000000000003E-3</v>
          </cell>
          <cell r="BC26">
            <v>3.8000000000000002E-4</v>
          </cell>
          <cell r="BD26">
            <v>5.5000000000000003E-4</v>
          </cell>
          <cell r="BE26">
            <v>1.485E-3</v>
          </cell>
          <cell r="BF26">
            <v>3.8000000000000002E-4</v>
          </cell>
          <cell r="BG26">
            <v>98092.35</v>
          </cell>
          <cell r="BH26">
            <v>1600.73</v>
          </cell>
          <cell r="BI26">
            <v>99693.08</v>
          </cell>
          <cell r="BJ26">
            <v>47.88</v>
          </cell>
          <cell r="BK26">
            <v>0.50900000000000001</v>
          </cell>
          <cell r="BL26">
            <v>39.99</v>
          </cell>
          <cell r="BM26">
            <v>0.68</v>
          </cell>
          <cell r="BN26">
            <v>7.95</v>
          </cell>
          <cell r="BO26">
            <v>0.50900000000000001</v>
          </cell>
          <cell r="BP26">
            <v>27917.21</v>
          </cell>
          <cell r="BQ26">
            <v>658253.35999999975</v>
          </cell>
          <cell r="BR26">
            <v>23.578766000000002</v>
          </cell>
          <cell r="BS26">
            <v>23.120432999999998</v>
          </cell>
          <cell r="BT26">
            <v>5.5000000000000003E-4</v>
          </cell>
          <cell r="BU26">
            <v>99521.09</v>
          </cell>
          <cell r="BV26">
            <v>27869.05</v>
          </cell>
          <cell r="BW26">
            <v>651344.03999999969</v>
          </cell>
          <cell r="BX26">
            <v>23.371590999999999</v>
          </cell>
          <cell r="BY26">
            <v>22.913257999999999</v>
          </cell>
          <cell r="BZ26">
            <v>116.16</v>
          </cell>
          <cell r="CA26">
            <v>14983.940000000002</v>
          </cell>
          <cell r="CB26">
            <v>0.53672799999999998</v>
          </cell>
          <cell r="CC26">
            <v>27468.959999999999</v>
          </cell>
          <cell r="CD26">
            <v>117033.47</v>
          </cell>
          <cell r="CE26">
            <v>32773.07</v>
          </cell>
          <cell r="CF26">
            <v>736740.76</v>
          </cell>
          <cell r="CG26">
            <v>22.480065</v>
          </cell>
          <cell r="CH26">
            <v>22.021732</v>
          </cell>
          <cell r="CI26">
            <v>527901.92000000004</v>
          </cell>
          <cell r="CJ26">
            <v>16.107796</v>
          </cell>
          <cell r="CK26">
            <v>15.649463000000001</v>
          </cell>
          <cell r="CL26">
            <v>1525.15</v>
          </cell>
          <cell r="CM26">
            <v>44104.87</v>
          </cell>
          <cell r="CN26">
            <v>1.345766</v>
          </cell>
        </row>
        <row r="27">
          <cell r="A27">
            <v>38</v>
          </cell>
          <cell r="B27">
            <v>4.2000000000000002E-4</v>
          </cell>
          <cell r="C27">
            <v>1.91E-3</v>
          </cell>
          <cell r="D27">
            <v>9.8799999999999999E-3</v>
          </cell>
          <cell r="E27">
            <v>5.8E-4</v>
          </cell>
          <cell r="F27">
            <v>5.8E-4</v>
          </cell>
          <cell r="G27">
            <v>9.5500000000000001E-4</v>
          </cell>
          <cell r="H27">
            <v>5.8E-4</v>
          </cell>
          <cell r="I27">
            <v>98198.61</v>
          </cell>
          <cell r="J27">
            <v>790.38</v>
          </cell>
          <cell r="K27">
            <v>98988.99</v>
          </cell>
          <cell r="L27">
            <v>43.22</v>
          </cell>
          <cell r="M27">
            <v>0.63</v>
          </cell>
          <cell r="N27">
            <v>36.340000000000003</v>
          </cell>
          <cell r="O27">
            <v>0.77</v>
          </cell>
          <cell r="P27">
            <v>6.8</v>
          </cell>
          <cell r="Q27">
            <v>0.63</v>
          </cell>
          <cell r="R27">
            <v>26782.65</v>
          </cell>
          <cell r="S27">
            <v>603000.93999999994</v>
          </cell>
          <cell r="T27">
            <v>22.514610999999999</v>
          </cell>
          <cell r="U27">
            <v>22.056277999999999</v>
          </cell>
          <cell r="V27">
            <v>5.8E-4</v>
          </cell>
          <cell r="W27">
            <v>98941.36</v>
          </cell>
          <cell r="X27">
            <v>26769.77</v>
          </cell>
          <cell r="Y27">
            <v>605085.81999999995</v>
          </cell>
          <cell r="Z27">
            <v>22.603325000000002</v>
          </cell>
          <cell r="AA27">
            <v>22.144991999999998</v>
          </cell>
          <cell r="AB27">
            <v>224.03</v>
          </cell>
          <cell r="AC27">
            <v>50654.719999999994</v>
          </cell>
          <cell r="AD27">
            <v>1.8913260000000001</v>
          </cell>
          <cell r="AE27">
            <v>26568.81</v>
          </cell>
          <cell r="AF27">
            <v>129531.29</v>
          </cell>
          <cell r="AG27">
            <v>35046.239999999998</v>
          </cell>
          <cell r="AH27">
            <v>706461.04999999993</v>
          </cell>
          <cell r="AI27">
            <v>20.157969999999999</v>
          </cell>
          <cell r="AJ27">
            <v>19.699636999999999</v>
          </cell>
          <cell r="AK27">
            <v>520816.58000000007</v>
          </cell>
          <cell r="AL27">
            <v>14.86084</v>
          </cell>
          <cell r="AM27">
            <v>14.402507</v>
          </cell>
          <cell r="AN27">
            <v>4993.6400000000003</v>
          </cell>
          <cell r="AO27">
            <v>134202.23999999999</v>
          </cell>
          <cell r="AP27">
            <v>3.829291</v>
          </cell>
          <cell r="AY27">
            <v>38</v>
          </cell>
          <cell r="AZ27">
            <v>2.7E-4</v>
          </cell>
          <cell r="BA27">
            <v>3.15E-3</v>
          </cell>
          <cell r="BB27">
            <v>4.3600000000000002E-3</v>
          </cell>
          <cell r="BC27">
            <v>4.2000000000000002E-4</v>
          </cell>
          <cell r="BD27">
            <v>5.9000000000000003E-4</v>
          </cell>
          <cell r="BE27">
            <v>1.575E-3</v>
          </cell>
          <cell r="BF27">
            <v>4.2000000000000002E-4</v>
          </cell>
          <cell r="BG27">
            <v>97922.16</v>
          </cell>
          <cell r="BH27">
            <v>1739.28</v>
          </cell>
          <cell r="BI27">
            <v>99661.440000000002</v>
          </cell>
          <cell r="BJ27">
            <v>46.89</v>
          </cell>
          <cell r="BK27">
            <v>0.52400000000000002</v>
          </cell>
          <cell r="BL27">
            <v>40.89</v>
          </cell>
          <cell r="BM27">
            <v>0.70499999999999996</v>
          </cell>
          <cell r="BN27">
            <v>8.75</v>
          </cell>
          <cell r="BO27">
            <v>0.52400000000000002</v>
          </cell>
          <cell r="BP27">
            <v>26964.59</v>
          </cell>
          <cell r="BQ27">
            <v>630336.14999999967</v>
          </cell>
          <cell r="BR27">
            <v>23.376441</v>
          </cell>
          <cell r="BS27">
            <v>22.918108</v>
          </cell>
          <cell r="BT27">
            <v>5.9000000000000003E-4</v>
          </cell>
          <cell r="BU27">
            <v>99466.35</v>
          </cell>
          <cell r="BV27">
            <v>26911.81</v>
          </cell>
          <cell r="BW27">
            <v>623474.98999999964</v>
          </cell>
          <cell r="BX27">
            <v>23.167338000000001</v>
          </cell>
          <cell r="BY27">
            <v>22.709005000000001</v>
          </cell>
          <cell r="BZ27">
            <v>125.8</v>
          </cell>
          <cell r="CA27">
            <v>14867.780000000002</v>
          </cell>
          <cell r="CB27">
            <v>0.55138200000000004</v>
          </cell>
          <cell r="CC27">
            <v>26494.01</v>
          </cell>
          <cell r="CD27">
            <v>116536.08</v>
          </cell>
          <cell r="CE27">
            <v>31530.23</v>
          </cell>
          <cell r="CF27">
            <v>703967.69000000006</v>
          </cell>
          <cell r="CG27">
            <v>22.326754000000001</v>
          </cell>
          <cell r="CH27">
            <v>21.868421000000001</v>
          </cell>
          <cell r="CI27">
            <v>495128.85000000003</v>
          </cell>
          <cell r="CJ27">
            <v>15.703306</v>
          </cell>
          <cell r="CK27">
            <v>15.244973</v>
          </cell>
          <cell r="CL27">
            <v>1527.09</v>
          </cell>
          <cell r="CM27">
            <v>42579.72</v>
          </cell>
          <cell r="CN27">
            <v>1.350441</v>
          </cell>
        </row>
        <row r="28">
          <cell r="A28">
            <v>39</v>
          </cell>
          <cell r="B28">
            <v>4.4000000000000002E-4</v>
          </cell>
          <cell r="C28">
            <v>2.0899999999999998E-3</v>
          </cell>
          <cell r="D28">
            <v>1.008E-2</v>
          </cell>
          <cell r="E28">
            <v>6.2E-4</v>
          </cell>
          <cell r="F28">
            <v>6.2E-4</v>
          </cell>
          <cell r="G28">
            <v>1.0449999999999999E-3</v>
          </cell>
          <cell r="H28">
            <v>6.2E-4</v>
          </cell>
          <cell r="I28">
            <v>98063.59</v>
          </cell>
          <cell r="J28">
            <v>875.89</v>
          </cell>
          <cell r="K28">
            <v>98939.48</v>
          </cell>
          <cell r="L28">
            <v>42.24</v>
          </cell>
          <cell r="M28">
            <v>0.64800000000000002</v>
          </cell>
          <cell r="N28">
            <v>37.18</v>
          </cell>
          <cell r="O28">
            <v>0.83199999999999996</v>
          </cell>
          <cell r="P28">
            <v>7.55</v>
          </cell>
          <cell r="Q28">
            <v>0.64800000000000002</v>
          </cell>
          <cell r="R28">
            <v>25864.02</v>
          </cell>
          <cell r="S28">
            <v>576218.29</v>
          </cell>
          <cell r="T28">
            <v>22.278759999999998</v>
          </cell>
          <cell r="U28">
            <v>21.820426999999999</v>
          </cell>
          <cell r="V28">
            <v>6.2E-4</v>
          </cell>
          <cell r="W28">
            <v>98883.97</v>
          </cell>
          <cell r="X28">
            <v>25849.51</v>
          </cell>
          <cell r="Y28">
            <v>578316.04999999993</v>
          </cell>
          <cell r="Z28">
            <v>22.372418</v>
          </cell>
          <cell r="AA28">
            <v>21.914085</v>
          </cell>
          <cell r="AB28">
            <v>235.47</v>
          </cell>
          <cell r="AC28">
            <v>50430.689999999995</v>
          </cell>
          <cell r="AD28">
            <v>1.94984</v>
          </cell>
          <cell r="AE28">
            <v>25635.05</v>
          </cell>
          <cell r="AF28">
            <v>128251.52</v>
          </cell>
          <cell r="AG28">
            <v>33526.550000000003</v>
          </cell>
          <cell r="AH28">
            <v>671414.81</v>
          </cell>
          <cell r="AI28">
            <v>20.026361000000001</v>
          </cell>
          <cell r="AJ28">
            <v>19.568028000000002</v>
          </cell>
          <cell r="AK28">
            <v>485770.34000000008</v>
          </cell>
          <cell r="AL28">
            <v>14.489124</v>
          </cell>
          <cell r="AM28">
            <v>14.030791000000001</v>
          </cell>
          <cell r="AN28">
            <v>4962.38</v>
          </cell>
          <cell r="AO28">
            <v>129208.6</v>
          </cell>
          <cell r="AP28">
            <v>3.8539189999999999</v>
          </cell>
          <cell r="AY28">
            <v>39</v>
          </cell>
          <cell r="AZ28">
            <v>2.9E-4</v>
          </cell>
          <cell r="BA28">
            <v>3.3300000000000001E-3</v>
          </cell>
          <cell r="BB28">
            <v>4.47E-3</v>
          </cell>
          <cell r="BC28">
            <v>4.4999999999999999E-4</v>
          </cell>
          <cell r="BD28">
            <v>6.4000000000000005E-4</v>
          </cell>
          <cell r="BE28">
            <v>1.665E-3</v>
          </cell>
          <cell r="BF28">
            <v>4.4999999999999999E-4</v>
          </cell>
          <cell r="BG28">
            <v>97741.49</v>
          </cell>
          <cell r="BH28">
            <v>1885.59</v>
          </cell>
          <cell r="BI28">
            <v>99627.08</v>
          </cell>
          <cell r="BJ28">
            <v>45.91</v>
          </cell>
          <cell r="BK28">
            <v>0.53500000000000003</v>
          </cell>
          <cell r="BL28">
            <v>41.8</v>
          </cell>
          <cell r="BM28">
            <v>0.72699999999999998</v>
          </cell>
          <cell r="BN28">
            <v>9.6199999999999992</v>
          </cell>
          <cell r="BO28">
            <v>0.53500000000000003</v>
          </cell>
          <cell r="BP28">
            <v>26043.759999999998</v>
          </cell>
          <cell r="BQ28">
            <v>603371.55999999971</v>
          </cell>
          <cell r="BR28">
            <v>23.167605999999999</v>
          </cell>
          <cell r="BS28">
            <v>22.709273</v>
          </cell>
          <cell r="BT28">
            <v>6.4000000000000005E-4</v>
          </cell>
          <cell r="BU28">
            <v>99407.66</v>
          </cell>
          <cell r="BV28">
            <v>25986.41</v>
          </cell>
          <cell r="BW28">
            <v>596563.17999999982</v>
          </cell>
          <cell r="BX28">
            <v>22.956737</v>
          </cell>
          <cell r="BY28">
            <v>22.498404000000001</v>
          </cell>
          <cell r="BZ28">
            <v>131.07</v>
          </cell>
          <cell r="CA28">
            <v>14741.980000000001</v>
          </cell>
          <cell r="CB28">
            <v>0.56604699999999997</v>
          </cell>
          <cell r="CC28">
            <v>25550.85</v>
          </cell>
          <cell r="CD28">
            <v>116027.98</v>
          </cell>
          <cell r="CE28">
            <v>30331.16</v>
          </cell>
          <cell r="CF28">
            <v>672437.46000000008</v>
          </cell>
          <cell r="CG28">
            <v>22.169855999999999</v>
          </cell>
          <cell r="CH28">
            <v>21.711523</v>
          </cell>
          <cell r="CI28">
            <v>463598.62000000005</v>
          </cell>
          <cell r="CJ28">
            <v>15.284566</v>
          </cell>
          <cell r="CK28">
            <v>14.826233</v>
          </cell>
          <cell r="CL28">
            <v>1516.34</v>
          </cell>
          <cell r="CM28">
            <v>41052.629999999997</v>
          </cell>
          <cell r="CN28">
            <v>1.35348</v>
          </cell>
        </row>
        <row r="29">
          <cell r="A29">
            <v>40</v>
          </cell>
          <cell r="B29">
            <v>4.6999999999999999E-4</v>
          </cell>
          <cell r="C29">
            <v>2.2799999999999999E-3</v>
          </cell>
          <cell r="D29">
            <v>1.0290000000000001E-2</v>
          </cell>
          <cell r="E29">
            <v>6.7000000000000002E-4</v>
          </cell>
          <cell r="F29">
            <v>6.7000000000000002E-4</v>
          </cell>
          <cell r="G29">
            <v>1.14E-3</v>
          </cell>
          <cell r="H29">
            <v>6.7000000000000002E-4</v>
          </cell>
          <cell r="I29">
            <v>97917.97</v>
          </cell>
          <cell r="J29">
            <v>969.02</v>
          </cell>
          <cell r="K29">
            <v>98886.99</v>
          </cell>
          <cell r="L29">
            <v>41.26</v>
          </cell>
          <cell r="M29">
            <v>0.66300000000000003</v>
          </cell>
          <cell r="N29">
            <v>38.03</v>
          </cell>
          <cell r="O29">
            <v>0.89300000000000002</v>
          </cell>
          <cell r="P29">
            <v>8.35</v>
          </cell>
          <cell r="Q29">
            <v>0.66300000000000003</v>
          </cell>
          <cell r="R29">
            <v>24976.13</v>
          </cell>
          <cell r="S29">
            <v>550354.27</v>
          </cell>
          <cell r="T29">
            <v>22.035209999999999</v>
          </cell>
          <cell r="U29">
            <v>21.576877</v>
          </cell>
          <cell r="V29">
            <v>6.7000000000000002E-4</v>
          </cell>
          <cell r="W29">
            <v>98822.66</v>
          </cell>
          <cell r="X29">
            <v>24959.88</v>
          </cell>
          <cell r="Y29">
            <v>552466.53999999992</v>
          </cell>
          <cell r="Z29">
            <v>22.134183</v>
          </cell>
          <cell r="AA29">
            <v>21.675850000000001</v>
          </cell>
          <cell r="AB29">
            <v>248.47</v>
          </cell>
          <cell r="AC29">
            <v>50195.219999999994</v>
          </cell>
          <cell r="AD29">
            <v>2.009728</v>
          </cell>
          <cell r="AE29">
            <v>24731.38</v>
          </cell>
          <cell r="AF29">
            <v>126958.74</v>
          </cell>
          <cell r="AG29">
            <v>32066.28</v>
          </cell>
          <cell r="AH29">
            <v>637888.26</v>
          </cell>
          <cell r="AI29">
            <v>19.892804999999999</v>
          </cell>
          <cell r="AJ29">
            <v>19.434472</v>
          </cell>
          <cell r="AK29">
            <v>452243.7900000001</v>
          </cell>
          <cell r="AL29">
            <v>14.103407000000001</v>
          </cell>
          <cell r="AM29">
            <v>13.645073999999999</v>
          </cell>
          <cell r="AN29">
            <v>4899.28</v>
          </cell>
          <cell r="AO29">
            <v>124246.22</v>
          </cell>
          <cell r="AP29">
            <v>3.8746689999999999</v>
          </cell>
          <cell r="AY29">
            <v>40</v>
          </cell>
          <cell r="AZ29">
            <v>3.2000000000000003E-4</v>
          </cell>
          <cell r="BA29">
            <v>3.5200000000000001E-3</v>
          </cell>
          <cell r="BB29">
            <v>4.5900000000000003E-3</v>
          </cell>
          <cell r="BC29">
            <v>5.0000000000000001E-4</v>
          </cell>
          <cell r="BD29">
            <v>6.8999999999999997E-4</v>
          </cell>
          <cell r="BE29">
            <v>1.7600000000000001E-3</v>
          </cell>
          <cell r="BF29">
            <v>5.0000000000000001E-4</v>
          </cell>
          <cell r="BG29">
            <v>97550.41</v>
          </cell>
          <cell r="BH29">
            <v>2039.54</v>
          </cell>
          <cell r="BI29">
            <v>99589.95</v>
          </cell>
          <cell r="BJ29">
            <v>44.93</v>
          </cell>
          <cell r="BK29">
            <v>0.54300000000000004</v>
          </cell>
          <cell r="BL29">
            <v>42.72</v>
          </cell>
          <cell r="BM29">
            <v>0.745</v>
          </cell>
          <cell r="BN29">
            <v>10.56</v>
          </cell>
          <cell r="BO29">
            <v>0.54300000000000004</v>
          </cell>
          <cell r="BP29">
            <v>25153.68</v>
          </cell>
          <cell r="BQ29">
            <v>577327.7999999997</v>
          </cell>
          <cell r="BR29">
            <v>22.952020999999998</v>
          </cell>
          <cell r="BS29">
            <v>22.493687999999999</v>
          </cell>
          <cell r="BT29">
            <v>6.8999999999999997E-4</v>
          </cell>
          <cell r="BU29">
            <v>99344.04</v>
          </cell>
          <cell r="BV29">
            <v>25091.57</v>
          </cell>
          <cell r="BW29">
            <v>570576.7699999999</v>
          </cell>
          <cell r="BX29">
            <v>22.73978</v>
          </cell>
          <cell r="BY29">
            <v>22.281447</v>
          </cell>
          <cell r="BZ29">
            <v>140.6</v>
          </cell>
          <cell r="CA29">
            <v>14610.910000000002</v>
          </cell>
          <cell r="CB29">
            <v>0.58086599999999999</v>
          </cell>
          <cell r="CC29">
            <v>24638.55</v>
          </cell>
          <cell r="CD29">
            <v>115509.33</v>
          </cell>
          <cell r="CE29">
            <v>29174.48</v>
          </cell>
          <cell r="CF29">
            <v>642106.30000000005</v>
          </cell>
          <cell r="CG29">
            <v>22.009177000000001</v>
          </cell>
          <cell r="CH29">
            <v>21.550844000000001</v>
          </cell>
          <cell r="CI29">
            <v>433267.46</v>
          </cell>
          <cell r="CJ29">
            <v>14.850906</v>
          </cell>
          <cell r="CK29">
            <v>14.392573000000001</v>
          </cell>
          <cell r="CL29">
            <v>1496.98</v>
          </cell>
          <cell r="CM29">
            <v>39536.29</v>
          </cell>
          <cell r="CN29">
            <v>1.355167</v>
          </cell>
        </row>
        <row r="30">
          <cell r="A30">
            <v>41</v>
          </cell>
          <cell r="B30">
            <v>5.1000000000000004E-4</v>
          </cell>
          <cell r="C30">
            <v>2.48E-3</v>
          </cell>
          <cell r="D30">
            <v>1.0500000000000001E-2</v>
          </cell>
          <cell r="E30">
            <v>7.3999999999999999E-4</v>
          </cell>
          <cell r="F30">
            <v>7.3999999999999999E-4</v>
          </cell>
          <cell r="G30">
            <v>1.24E-3</v>
          </cell>
          <cell r="H30">
            <v>7.3999999999999999E-4</v>
          </cell>
          <cell r="I30">
            <v>97760.320000000007</v>
          </cell>
          <cell r="J30">
            <v>1070.0999999999999</v>
          </cell>
          <cell r="K30">
            <v>98830.42</v>
          </cell>
          <cell r="L30">
            <v>40.29</v>
          </cell>
          <cell r="M30">
            <v>0.67300000000000004</v>
          </cell>
          <cell r="N30">
            <v>38.880000000000003</v>
          </cell>
          <cell r="O30">
            <v>0.95299999999999996</v>
          </cell>
          <cell r="P30">
            <v>9.2100000000000009</v>
          </cell>
          <cell r="Q30">
            <v>0.67300000000000004</v>
          </cell>
          <cell r="R30">
            <v>24117.72</v>
          </cell>
          <cell r="S30">
            <v>525378.14000000025</v>
          </cell>
          <cell r="T30">
            <v>21.783906000000002</v>
          </cell>
          <cell r="U30">
            <v>21.325572999999999</v>
          </cell>
          <cell r="V30">
            <v>7.3999999999999999E-4</v>
          </cell>
          <cell r="W30">
            <v>98756.45</v>
          </cell>
          <cell r="X30">
            <v>24099.67</v>
          </cell>
          <cell r="Y30">
            <v>527506.65999999992</v>
          </cell>
          <cell r="Z30">
            <v>21.888542999999999</v>
          </cell>
          <cell r="AA30">
            <v>21.430209999999999</v>
          </cell>
          <cell r="AB30">
            <v>266.8</v>
          </cell>
          <cell r="AC30">
            <v>49946.749999999993</v>
          </cell>
          <cell r="AD30">
            <v>2.0709569999999999</v>
          </cell>
          <cell r="AE30">
            <v>23856.58</v>
          </cell>
          <cell r="AF30">
            <v>125652.33</v>
          </cell>
          <cell r="AG30">
            <v>30663.11</v>
          </cell>
          <cell r="AH30">
            <v>605821.98</v>
          </cell>
          <cell r="AI30">
            <v>19.757356000000001</v>
          </cell>
          <cell r="AJ30">
            <v>19.299022999999998</v>
          </cell>
          <cell r="AK30">
            <v>420177.51000000007</v>
          </cell>
          <cell r="AL30">
            <v>13.70303</v>
          </cell>
          <cell r="AM30">
            <v>13.244697</v>
          </cell>
          <cell r="AN30">
            <v>4813.01</v>
          </cell>
          <cell r="AO30">
            <v>119346.94</v>
          </cell>
          <cell r="AP30">
            <v>3.8921990000000002</v>
          </cell>
          <cell r="AY30">
            <v>41</v>
          </cell>
          <cell r="AZ30">
            <v>3.5E-4</v>
          </cell>
          <cell r="BA30">
            <v>3.7200000000000002E-3</v>
          </cell>
          <cell r="BB30">
            <v>4.7200000000000002E-3</v>
          </cell>
          <cell r="BC30">
            <v>5.5000000000000003E-4</v>
          </cell>
          <cell r="BD30">
            <v>7.3999999999999999E-4</v>
          </cell>
          <cell r="BE30">
            <v>1.8600000000000001E-3</v>
          </cell>
          <cell r="BF30">
            <v>5.5000000000000003E-4</v>
          </cell>
          <cell r="BG30">
            <v>97347.51</v>
          </cell>
          <cell r="BH30">
            <v>2201.4699999999998</v>
          </cell>
          <cell r="BI30">
            <v>99548.98</v>
          </cell>
          <cell r="BJ30">
            <v>43.94</v>
          </cell>
          <cell r="BK30">
            <v>0.54700000000000004</v>
          </cell>
          <cell r="BL30">
            <v>43.65</v>
          </cell>
          <cell r="BM30">
            <v>0.75900000000000001</v>
          </cell>
          <cell r="BN30">
            <v>11.58</v>
          </cell>
          <cell r="BO30">
            <v>0.54700000000000004</v>
          </cell>
          <cell r="BP30">
            <v>24293.07</v>
          </cell>
          <cell r="BQ30">
            <v>552174.11999999976</v>
          </cell>
          <cell r="BR30">
            <v>22.729697000000002</v>
          </cell>
          <cell r="BS30">
            <v>22.271363999999998</v>
          </cell>
          <cell r="BT30">
            <v>7.3999999999999999E-4</v>
          </cell>
          <cell r="BU30">
            <v>99275.49</v>
          </cell>
          <cell r="BV30">
            <v>24226.33</v>
          </cell>
          <cell r="BW30">
            <v>545485.19999999995</v>
          </cell>
          <cell r="BX30">
            <v>22.516213</v>
          </cell>
          <cell r="BY30">
            <v>22.057880000000001</v>
          </cell>
          <cell r="BZ30">
            <v>148.66999999999999</v>
          </cell>
          <cell r="CA30">
            <v>14470.310000000001</v>
          </cell>
          <cell r="CB30">
            <v>0.59565599999999996</v>
          </cell>
          <cell r="CC30">
            <v>23755.85</v>
          </cell>
          <cell r="CD30">
            <v>114979.14</v>
          </cell>
          <cell r="CE30">
            <v>28058.52</v>
          </cell>
          <cell r="CF30">
            <v>612931.82000000007</v>
          </cell>
          <cell r="CG30">
            <v>21.844767000000001</v>
          </cell>
          <cell r="CH30">
            <v>21.386434000000001</v>
          </cell>
          <cell r="CI30">
            <v>404092.98000000004</v>
          </cell>
          <cell r="CJ30">
            <v>14.401792</v>
          </cell>
          <cell r="CK30">
            <v>13.943459000000001</v>
          </cell>
          <cell r="CL30">
            <v>1473.62</v>
          </cell>
          <cell r="CM30">
            <v>38039.31</v>
          </cell>
          <cell r="CN30">
            <v>1.3557129999999999</v>
          </cell>
        </row>
        <row r="31">
          <cell r="A31">
            <v>42</v>
          </cell>
          <cell r="B31">
            <v>5.5999999999999995E-4</v>
          </cell>
          <cell r="C31">
            <v>2.7000000000000001E-3</v>
          </cell>
          <cell r="D31">
            <v>1.073E-2</v>
          </cell>
          <cell r="E31">
            <v>8.1999999999999998E-4</v>
          </cell>
          <cell r="F31">
            <v>8.1999999999999998E-4</v>
          </cell>
          <cell r="G31">
            <v>1.3500000000000001E-3</v>
          </cell>
          <cell r="H31">
            <v>8.1999999999999998E-4</v>
          </cell>
          <cell r="I31">
            <v>97589.24</v>
          </cell>
          <cell r="J31">
            <v>1179.45</v>
          </cell>
          <cell r="K31">
            <v>98768.69</v>
          </cell>
          <cell r="L31">
            <v>39.31</v>
          </cell>
          <cell r="M31">
            <v>0.68300000000000005</v>
          </cell>
          <cell r="N31">
            <v>39.74</v>
          </cell>
          <cell r="O31">
            <v>1.002</v>
          </cell>
          <cell r="P31">
            <v>10.029999999999999</v>
          </cell>
          <cell r="Q31">
            <v>0.68300000000000005</v>
          </cell>
          <cell r="R31">
            <v>23287.59</v>
          </cell>
          <cell r="S31">
            <v>501260.42000000033</v>
          </cell>
          <cell r="T31">
            <v>21.524787</v>
          </cell>
          <cell r="U31">
            <v>21.066454</v>
          </cell>
          <cell r="V31">
            <v>8.1999999999999998E-4</v>
          </cell>
          <cell r="W31">
            <v>98683.37</v>
          </cell>
          <cell r="X31">
            <v>23267.48</v>
          </cell>
          <cell r="Y31">
            <v>503406.98999999987</v>
          </cell>
          <cell r="Z31">
            <v>21.635646999999999</v>
          </cell>
          <cell r="AA31">
            <v>21.177313999999999</v>
          </cell>
          <cell r="AB31">
            <v>287.01</v>
          </cell>
          <cell r="AC31">
            <v>49679.94999999999</v>
          </cell>
          <cell r="AD31">
            <v>2.1333229999999999</v>
          </cell>
          <cell r="AE31">
            <v>23009.5</v>
          </cell>
          <cell r="AF31">
            <v>124332.98</v>
          </cell>
          <cell r="AG31">
            <v>29315.119999999999</v>
          </cell>
          <cell r="AH31">
            <v>575158.87</v>
          </cell>
          <cell r="AI31">
            <v>19.619871</v>
          </cell>
          <cell r="AJ31">
            <v>19.161538</v>
          </cell>
          <cell r="AK31">
            <v>389514.40000000008</v>
          </cell>
          <cell r="AL31">
            <v>13.28715</v>
          </cell>
          <cell r="AM31">
            <v>12.828817000000001</v>
          </cell>
          <cell r="AN31">
            <v>4727.7299999999996</v>
          </cell>
          <cell r="AO31">
            <v>114533.93</v>
          </cell>
          <cell r="AP31">
            <v>3.9069919999999998</v>
          </cell>
          <cell r="AY31">
            <v>42</v>
          </cell>
          <cell r="AZ31">
            <v>3.8999999999999999E-4</v>
          </cell>
          <cell r="BA31">
            <v>3.9300000000000003E-3</v>
          </cell>
          <cell r="BB31">
            <v>4.8599999999999997E-3</v>
          </cell>
          <cell r="BC31">
            <v>6.0999999999999997E-4</v>
          </cell>
          <cell r="BD31">
            <v>8.0000000000000004E-4</v>
          </cell>
          <cell r="BE31">
            <v>1.9650000000000002E-3</v>
          </cell>
          <cell r="BF31">
            <v>6.0999999999999997E-4</v>
          </cell>
          <cell r="BG31">
            <v>97132.37</v>
          </cell>
          <cell r="BH31">
            <v>2371.7199999999998</v>
          </cell>
          <cell r="BI31">
            <v>99504.09</v>
          </cell>
          <cell r="BJ31">
            <v>42.96</v>
          </cell>
          <cell r="BK31">
            <v>0.55100000000000005</v>
          </cell>
          <cell r="BL31">
            <v>44.57</v>
          </cell>
          <cell r="BM31">
            <v>0.76900000000000002</v>
          </cell>
          <cell r="BN31">
            <v>12.56</v>
          </cell>
          <cell r="BO31">
            <v>0.55100000000000005</v>
          </cell>
          <cell r="BP31">
            <v>23460.98</v>
          </cell>
          <cell r="BQ31">
            <v>527881.04999999993</v>
          </cell>
          <cell r="BR31">
            <v>22.500384</v>
          </cell>
          <cell r="BS31">
            <v>22.042051000000001</v>
          </cell>
          <cell r="BT31">
            <v>8.0000000000000004E-4</v>
          </cell>
          <cell r="BU31">
            <v>99202.03</v>
          </cell>
          <cell r="BV31">
            <v>23389.77</v>
          </cell>
          <cell r="BW31">
            <v>521258.87000000017</v>
          </cell>
          <cell r="BX31">
            <v>22.285762999999999</v>
          </cell>
          <cell r="BY31">
            <v>21.82743</v>
          </cell>
          <cell r="BZ31">
            <v>158.28</v>
          </cell>
          <cell r="CA31">
            <v>14321.640000000001</v>
          </cell>
          <cell r="CB31">
            <v>0.61044500000000002</v>
          </cell>
          <cell r="CC31">
            <v>22901.78</v>
          </cell>
          <cell r="CD31">
            <v>114436.44</v>
          </cell>
          <cell r="CE31">
            <v>26981.72</v>
          </cell>
          <cell r="CF31">
            <v>584873.30000000005</v>
          </cell>
          <cell r="CG31">
            <v>21.676649999999999</v>
          </cell>
          <cell r="CH31">
            <v>21.218316999999999</v>
          </cell>
          <cell r="CI31">
            <v>376034.46</v>
          </cell>
          <cell r="CJ31">
            <v>13.936638</v>
          </cell>
          <cell r="CK31">
            <v>13.478305000000001</v>
          </cell>
          <cell r="CL31">
            <v>1450.27</v>
          </cell>
          <cell r="CM31">
            <v>36565.69</v>
          </cell>
          <cell r="CN31">
            <v>1.355202</v>
          </cell>
        </row>
        <row r="32">
          <cell r="A32">
            <v>43</v>
          </cell>
          <cell r="B32">
            <v>6.3000000000000003E-4</v>
          </cell>
          <cell r="C32">
            <v>2.9299999999999999E-3</v>
          </cell>
          <cell r="D32">
            <v>1.098E-2</v>
          </cell>
          <cell r="E32">
            <v>9.2000000000000003E-4</v>
          </cell>
          <cell r="F32">
            <v>9.2000000000000003E-4</v>
          </cell>
          <cell r="G32">
            <v>1.4649999999999999E-3</v>
          </cell>
          <cell r="H32">
            <v>9.2000000000000003E-4</v>
          </cell>
          <cell r="I32">
            <v>97402.84</v>
          </cell>
          <cell r="J32">
            <v>1297.83</v>
          </cell>
          <cell r="K32">
            <v>98700.67</v>
          </cell>
          <cell r="L32">
            <v>38.340000000000003</v>
          </cell>
          <cell r="M32">
            <v>0.69199999999999995</v>
          </cell>
          <cell r="N32">
            <v>40.619999999999997</v>
          </cell>
          <cell r="O32">
            <v>1.0409999999999999</v>
          </cell>
          <cell r="P32">
            <v>10.82</v>
          </cell>
          <cell r="Q32">
            <v>0.69199999999999995</v>
          </cell>
          <cell r="R32">
            <v>22484.59</v>
          </cell>
          <cell r="S32">
            <v>477972.83000000031</v>
          </cell>
          <cell r="T32">
            <v>21.257795999999999</v>
          </cell>
          <cell r="U32">
            <v>20.799462999999999</v>
          </cell>
          <cell r="V32">
            <v>9.2000000000000003E-4</v>
          </cell>
          <cell r="W32">
            <v>98602.45</v>
          </cell>
          <cell r="X32">
            <v>22462.22</v>
          </cell>
          <cell r="Y32">
            <v>480139.50999999989</v>
          </cell>
          <cell r="Z32">
            <v>21.375425</v>
          </cell>
          <cell r="AA32">
            <v>20.917092</v>
          </cell>
          <cell r="AB32">
            <v>312.39999999999998</v>
          </cell>
          <cell r="AC32">
            <v>49392.939999999995</v>
          </cell>
          <cell r="AD32">
            <v>2.1967460000000001</v>
          </cell>
          <cell r="AE32">
            <v>22188.94</v>
          </cell>
          <cell r="AF32">
            <v>122998.89</v>
          </cell>
          <cell r="AG32">
            <v>28019.87</v>
          </cell>
          <cell r="AH32">
            <v>545843.75</v>
          </cell>
          <cell r="AI32">
            <v>19.480595000000001</v>
          </cell>
          <cell r="AJ32">
            <v>19.022262000000001</v>
          </cell>
          <cell r="AK32">
            <v>360199.28</v>
          </cell>
          <cell r="AL32">
            <v>12.855136999999999</v>
          </cell>
          <cell r="AM32">
            <v>12.396803999999999</v>
          </cell>
          <cell r="AN32">
            <v>4646.22</v>
          </cell>
          <cell r="AO32">
            <v>109806.2</v>
          </cell>
          <cell r="AP32">
            <v>3.9188689999999999</v>
          </cell>
          <cell r="AY32">
            <v>43</v>
          </cell>
          <cell r="AZ32">
            <v>4.2999999999999999E-4</v>
          </cell>
          <cell r="BA32">
            <v>4.1599999999999996E-3</v>
          </cell>
          <cell r="BB32">
            <v>5.0099999999999997E-3</v>
          </cell>
          <cell r="BC32">
            <v>6.7000000000000002E-4</v>
          </cell>
          <cell r="BD32">
            <v>8.8000000000000003E-4</v>
          </cell>
          <cell r="BE32">
            <v>2.0799999999999998E-3</v>
          </cell>
          <cell r="BF32">
            <v>6.7000000000000002E-4</v>
          </cell>
          <cell r="BG32">
            <v>96903.62</v>
          </cell>
          <cell r="BH32">
            <v>2550.59</v>
          </cell>
          <cell r="BI32">
            <v>99454.21</v>
          </cell>
          <cell r="BJ32">
            <v>41.99</v>
          </cell>
          <cell r="BK32">
            <v>0.55400000000000005</v>
          </cell>
          <cell r="BL32">
            <v>45.5</v>
          </cell>
          <cell r="BM32">
            <v>0.77600000000000002</v>
          </cell>
          <cell r="BN32">
            <v>13.48</v>
          </cell>
          <cell r="BO32">
            <v>0.55400000000000005</v>
          </cell>
          <cell r="BP32">
            <v>22656.26</v>
          </cell>
          <cell r="BQ32">
            <v>504420.07000000018</v>
          </cell>
          <cell r="BR32">
            <v>22.264047999999999</v>
          </cell>
          <cell r="BS32">
            <v>21.805714999999999</v>
          </cell>
          <cell r="BT32">
            <v>8.8000000000000003E-4</v>
          </cell>
          <cell r="BU32">
            <v>99122.67</v>
          </cell>
          <cell r="BV32">
            <v>22580.73</v>
          </cell>
          <cell r="BW32">
            <v>497869.10000000021</v>
          </cell>
          <cell r="BX32">
            <v>22.048406</v>
          </cell>
          <cell r="BY32">
            <v>21.590073</v>
          </cell>
          <cell r="BZ32">
            <v>166.63</v>
          </cell>
          <cell r="CA32">
            <v>14163.36</v>
          </cell>
          <cell r="CB32">
            <v>0.62514099999999995</v>
          </cell>
          <cell r="CC32">
            <v>22075.22</v>
          </cell>
          <cell r="CD32">
            <v>113880.28</v>
          </cell>
          <cell r="CE32">
            <v>25942.6</v>
          </cell>
          <cell r="CF32">
            <v>557891.58000000007</v>
          </cell>
          <cell r="CG32">
            <v>21.504845</v>
          </cell>
          <cell r="CH32">
            <v>21.046512</v>
          </cell>
          <cell r="CI32">
            <v>349052.74000000005</v>
          </cell>
          <cell r="CJ32">
            <v>13.454808999999999</v>
          </cell>
          <cell r="CK32">
            <v>12.996475999999999</v>
          </cell>
          <cell r="CL32">
            <v>1426.73</v>
          </cell>
          <cell r="CM32">
            <v>35115.42</v>
          </cell>
          <cell r="CN32">
            <v>1.3535809999999999</v>
          </cell>
        </row>
        <row r="33">
          <cell r="A33">
            <v>44</v>
          </cell>
          <cell r="B33">
            <v>6.9999999999999999E-4</v>
          </cell>
          <cell r="C33">
            <v>3.1800000000000001E-3</v>
          </cell>
          <cell r="D33">
            <v>1.123E-2</v>
          </cell>
          <cell r="E33">
            <v>1.0200000000000001E-3</v>
          </cell>
          <cell r="F33">
            <v>1.0200000000000001E-3</v>
          </cell>
          <cell r="G33">
            <v>1.5900000000000001E-3</v>
          </cell>
          <cell r="H33">
            <v>1.0200000000000001E-3</v>
          </cell>
          <cell r="I33">
            <v>97198.78</v>
          </cell>
          <cell r="J33">
            <v>1425.49</v>
          </cell>
          <cell r="K33">
            <v>98624.27</v>
          </cell>
          <cell r="L33">
            <v>37.369999999999997</v>
          </cell>
          <cell r="M33">
            <v>0.70199999999999996</v>
          </cell>
          <cell r="N33">
            <v>41.51</v>
          </cell>
          <cell r="O33">
            <v>1.069</v>
          </cell>
          <cell r="P33">
            <v>11.57</v>
          </cell>
          <cell r="Q33">
            <v>0.70199999999999996</v>
          </cell>
          <cell r="R33">
            <v>21707.43</v>
          </cell>
          <cell r="S33">
            <v>455488.24000000028</v>
          </cell>
          <cell r="T33">
            <v>20.983056999999999</v>
          </cell>
          <cell r="U33">
            <v>20.524723999999999</v>
          </cell>
          <cell r="V33">
            <v>1.0200000000000001E-3</v>
          </cell>
          <cell r="W33">
            <v>98511.74</v>
          </cell>
          <cell r="X33">
            <v>21682.66</v>
          </cell>
          <cell r="Y33">
            <v>457677.29</v>
          </cell>
          <cell r="Z33">
            <v>21.107986</v>
          </cell>
          <cell r="AA33">
            <v>20.649653000000001</v>
          </cell>
          <cell r="AB33">
            <v>335.99</v>
          </cell>
          <cell r="AC33">
            <v>49080.539999999994</v>
          </cell>
          <cell r="AD33">
            <v>2.261002</v>
          </cell>
          <cell r="AE33">
            <v>21393.68</v>
          </cell>
          <cell r="AF33">
            <v>121648.36</v>
          </cell>
          <cell r="AG33">
            <v>26775.09</v>
          </cell>
          <cell r="AH33">
            <v>517823.88</v>
          </cell>
          <cell r="AI33">
            <v>19.339762</v>
          </cell>
          <cell r="AJ33">
            <v>18.881429000000001</v>
          </cell>
          <cell r="AK33">
            <v>332179.41000000003</v>
          </cell>
          <cell r="AL33">
            <v>12.406285</v>
          </cell>
          <cell r="AM33">
            <v>11.947952000000001</v>
          </cell>
          <cell r="AN33">
            <v>4562.71</v>
          </cell>
          <cell r="AO33">
            <v>105159.98</v>
          </cell>
          <cell r="AP33">
            <v>3.92753</v>
          </cell>
          <cell r="AY33">
            <v>44</v>
          </cell>
          <cell r="AZ33">
            <v>4.6999999999999999E-4</v>
          </cell>
          <cell r="BA33">
            <v>4.4000000000000003E-3</v>
          </cell>
          <cell r="BB33">
            <v>5.1900000000000002E-3</v>
          </cell>
          <cell r="BC33">
            <v>7.3999999999999999E-4</v>
          </cell>
          <cell r="BD33">
            <v>9.7999999999999997E-4</v>
          </cell>
          <cell r="BE33">
            <v>2.2000000000000001E-3</v>
          </cell>
          <cell r="BF33">
            <v>7.3999999999999999E-4</v>
          </cell>
          <cell r="BG33">
            <v>96660.39</v>
          </cell>
          <cell r="BH33">
            <v>2738.86</v>
          </cell>
          <cell r="BI33">
            <v>99399.25</v>
          </cell>
          <cell r="BJ33">
            <v>41.01</v>
          </cell>
          <cell r="BK33">
            <v>0.55700000000000005</v>
          </cell>
          <cell r="BL33">
            <v>46.42</v>
          </cell>
          <cell r="BM33">
            <v>0.77500000000000002</v>
          </cell>
          <cell r="BN33">
            <v>14.37</v>
          </cell>
          <cell r="BO33">
            <v>0.55700000000000005</v>
          </cell>
          <cell r="BP33">
            <v>21878</v>
          </cell>
          <cell r="BQ33">
            <v>481763.81000000017</v>
          </cell>
          <cell r="BR33">
            <v>22.020468999999999</v>
          </cell>
          <cell r="BS33">
            <v>21.562135999999999</v>
          </cell>
          <cell r="BT33">
            <v>9.7999999999999997E-4</v>
          </cell>
          <cell r="BU33">
            <v>99035.44</v>
          </cell>
          <cell r="BV33">
            <v>21797.93</v>
          </cell>
          <cell r="BW33">
            <v>475288.37000000017</v>
          </cell>
          <cell r="BX33">
            <v>21.804289000000001</v>
          </cell>
          <cell r="BY33">
            <v>21.345956000000001</v>
          </cell>
          <cell r="BZ33">
            <v>176.14</v>
          </cell>
          <cell r="CA33">
            <v>13996.730000000001</v>
          </cell>
          <cell r="CB33">
            <v>0.63976299999999997</v>
          </cell>
          <cell r="CC33">
            <v>21275.18</v>
          </cell>
          <cell r="CD33">
            <v>113309.74</v>
          </cell>
          <cell r="CE33">
            <v>24939.74</v>
          </cell>
          <cell r="CF33">
            <v>531948.9800000001</v>
          </cell>
          <cell r="CG33">
            <v>21.329371999999999</v>
          </cell>
          <cell r="CH33">
            <v>20.871039</v>
          </cell>
          <cell r="CI33">
            <v>323110.14</v>
          </cell>
          <cell r="CJ33">
            <v>12.955634</v>
          </cell>
          <cell r="CK33">
            <v>12.497301</v>
          </cell>
          <cell r="CL33">
            <v>1408.26</v>
          </cell>
          <cell r="CM33">
            <v>33688.69</v>
          </cell>
          <cell r="CN33">
            <v>1.3508039999999999</v>
          </cell>
        </row>
        <row r="34">
          <cell r="A34">
            <v>45</v>
          </cell>
          <cell r="B34">
            <v>7.9000000000000001E-4</v>
          </cell>
          <cell r="C34">
            <v>3.4399999999999999E-3</v>
          </cell>
          <cell r="D34">
            <v>1.15E-2</v>
          </cell>
          <cell r="E34">
            <v>1.15E-3</v>
          </cell>
          <cell r="F34">
            <v>1.15E-3</v>
          </cell>
          <cell r="G34">
            <v>1.72E-3</v>
          </cell>
          <cell r="H34">
            <v>1.15E-3</v>
          </cell>
          <cell r="I34">
            <v>96976.19</v>
          </cell>
          <cell r="J34">
            <v>1563.16</v>
          </cell>
          <cell r="K34">
            <v>98539.35</v>
          </cell>
          <cell r="L34">
            <v>36.4</v>
          </cell>
          <cell r="M34">
            <v>0.71199999999999997</v>
          </cell>
          <cell r="N34">
            <v>42.42</v>
          </cell>
          <cell r="O34">
            <v>1.0860000000000001</v>
          </cell>
          <cell r="P34">
            <v>12.29</v>
          </cell>
          <cell r="Q34">
            <v>0.71199999999999997</v>
          </cell>
          <cell r="R34">
            <v>20955.3</v>
          </cell>
          <cell r="S34">
            <v>433780.81000000029</v>
          </cell>
          <cell r="T34">
            <v>20.700291</v>
          </cell>
          <cell r="U34">
            <v>20.241958</v>
          </cell>
          <cell r="V34">
            <v>1.15E-3</v>
          </cell>
          <cell r="W34">
            <v>98411.26</v>
          </cell>
          <cell r="X34">
            <v>20928.060000000001</v>
          </cell>
          <cell r="Y34">
            <v>435994.63</v>
          </cell>
          <cell r="Z34">
            <v>20.833017000000002</v>
          </cell>
          <cell r="AA34">
            <v>20.374683999999998</v>
          </cell>
          <cell r="AB34">
            <v>366.91</v>
          </cell>
          <cell r="AC34">
            <v>48744.549999999996</v>
          </cell>
          <cell r="AD34">
            <v>2.32612</v>
          </cell>
          <cell r="AE34">
            <v>20622.88</v>
          </cell>
          <cell r="AF34">
            <v>120282.25</v>
          </cell>
          <cell r="AG34">
            <v>25579.13</v>
          </cell>
          <cell r="AH34">
            <v>491048.78999999992</v>
          </cell>
          <cell r="AI34">
            <v>19.197244000000001</v>
          </cell>
          <cell r="AJ34">
            <v>18.738911000000002</v>
          </cell>
          <cell r="AK34">
            <v>305404.32</v>
          </cell>
          <cell r="AL34">
            <v>11.939590000000001</v>
          </cell>
          <cell r="AM34">
            <v>11.481256999999999</v>
          </cell>
          <cell r="AN34">
            <v>4478.75</v>
          </cell>
          <cell r="AO34">
            <v>100597.27</v>
          </cell>
          <cell r="AP34">
            <v>3.9327869999999998</v>
          </cell>
          <cell r="AY34">
            <v>45</v>
          </cell>
          <cell r="AZ34">
            <v>5.1999999999999995E-4</v>
          </cell>
          <cell r="BA34">
            <v>4.6499999999999996E-3</v>
          </cell>
          <cell r="BB34">
            <v>5.4000000000000003E-3</v>
          </cell>
          <cell r="BC34">
            <v>8.1999999999999998E-4</v>
          </cell>
          <cell r="BD34">
            <v>1.09E-3</v>
          </cell>
          <cell r="BE34">
            <v>2.3249999999999998E-3</v>
          </cell>
          <cell r="BF34">
            <v>8.1999999999999998E-4</v>
          </cell>
          <cell r="BG34">
            <v>96402.31</v>
          </cell>
          <cell r="BH34">
            <v>2936.74</v>
          </cell>
          <cell r="BI34">
            <v>99339.05</v>
          </cell>
          <cell r="BJ34">
            <v>40.03</v>
          </cell>
          <cell r="BK34">
            <v>0.55900000000000005</v>
          </cell>
          <cell r="BL34">
            <v>47.35</v>
          </cell>
          <cell r="BM34">
            <v>0.76600000000000001</v>
          </cell>
          <cell r="BN34">
            <v>15.2</v>
          </cell>
          <cell r="BO34">
            <v>0.55900000000000005</v>
          </cell>
          <cell r="BP34">
            <v>21125.37</v>
          </cell>
          <cell r="BQ34">
            <v>459885.81000000017</v>
          </cell>
          <cell r="BR34">
            <v>21.769361</v>
          </cell>
          <cell r="BS34">
            <v>21.311028</v>
          </cell>
          <cell r="BT34">
            <v>1.09E-3</v>
          </cell>
          <cell r="BU34">
            <v>98938.39</v>
          </cell>
          <cell r="BV34">
            <v>21040.16</v>
          </cell>
          <cell r="BW34">
            <v>453490.44000000012</v>
          </cell>
          <cell r="BX34">
            <v>21.553564000000001</v>
          </cell>
          <cell r="BY34">
            <v>21.095230999999998</v>
          </cell>
          <cell r="BZ34">
            <v>186.37</v>
          </cell>
          <cell r="CA34">
            <v>13820.59</v>
          </cell>
          <cell r="CB34">
            <v>0.65421799999999997</v>
          </cell>
          <cell r="CC34">
            <v>20500.84</v>
          </cell>
          <cell r="CD34">
            <v>112721.66</v>
          </cell>
          <cell r="CE34">
            <v>23971.3</v>
          </cell>
          <cell r="CF34">
            <v>507009.24000000011</v>
          </cell>
          <cell r="CG34">
            <v>21.150677999999999</v>
          </cell>
          <cell r="CH34">
            <v>20.692345</v>
          </cell>
          <cell r="CI34">
            <v>298170.40000000002</v>
          </cell>
          <cell r="CJ34">
            <v>12.438641000000001</v>
          </cell>
          <cell r="CK34">
            <v>11.980308000000001</v>
          </cell>
          <cell r="CL34">
            <v>1392.62</v>
          </cell>
          <cell r="CM34">
            <v>32280.43</v>
          </cell>
          <cell r="CN34">
            <v>1.3466279999999999</v>
          </cell>
        </row>
        <row r="35">
          <cell r="A35">
            <v>46</v>
          </cell>
          <cell r="B35">
            <v>8.8999999999999995E-4</v>
          </cell>
          <cell r="C35">
            <v>3.7200000000000002E-3</v>
          </cell>
          <cell r="D35">
            <v>1.1780000000000001E-2</v>
          </cell>
          <cell r="E35">
            <v>1.2899999999999999E-3</v>
          </cell>
          <cell r="F35">
            <v>1.2899999999999999E-3</v>
          </cell>
          <cell r="G35">
            <v>1.8600000000000001E-3</v>
          </cell>
          <cell r="H35">
            <v>1.2899999999999999E-3</v>
          </cell>
          <cell r="I35">
            <v>96732.78</v>
          </cell>
          <cell r="J35">
            <v>1711.02</v>
          </cell>
          <cell r="K35">
            <v>98443.8</v>
          </cell>
          <cell r="L35">
            <v>35.43</v>
          </cell>
          <cell r="M35">
            <v>0.72099999999999997</v>
          </cell>
          <cell r="N35">
            <v>43.34</v>
          </cell>
          <cell r="O35">
            <v>1.093</v>
          </cell>
          <cell r="P35">
            <v>12.97</v>
          </cell>
          <cell r="Q35">
            <v>0.72099999999999997</v>
          </cell>
          <cell r="R35">
            <v>20227.04</v>
          </cell>
          <cell r="S35">
            <v>412825.51000000024</v>
          </cell>
          <cell r="T35">
            <v>20.409586000000001</v>
          </cell>
          <cell r="U35">
            <v>19.951253000000001</v>
          </cell>
          <cell r="V35">
            <v>1.2899999999999999E-3</v>
          </cell>
          <cell r="W35">
            <v>98298.09</v>
          </cell>
          <cell r="X35">
            <v>20197.099999999999</v>
          </cell>
          <cell r="Y35">
            <v>415066.57000000007</v>
          </cell>
          <cell r="Z35">
            <v>20.550799999999999</v>
          </cell>
          <cell r="AA35">
            <v>20.092466999999999</v>
          </cell>
          <cell r="AB35">
            <v>398.08</v>
          </cell>
          <cell r="AC35">
            <v>48377.639999999992</v>
          </cell>
          <cell r="AD35">
            <v>2.3917310000000001</v>
          </cell>
          <cell r="AE35">
            <v>19875.48</v>
          </cell>
          <cell r="AF35">
            <v>118899</v>
          </cell>
          <cell r="AG35">
            <v>24429.919999999998</v>
          </cell>
          <cell r="AH35">
            <v>465469.65999999992</v>
          </cell>
          <cell r="AI35">
            <v>19.053262</v>
          </cell>
          <cell r="AJ35">
            <v>18.594929</v>
          </cell>
          <cell r="AK35">
            <v>279825.19</v>
          </cell>
          <cell r="AL35">
            <v>11.4542</v>
          </cell>
          <cell r="AM35">
            <v>10.995867000000001</v>
          </cell>
          <cell r="AN35">
            <v>4390.54</v>
          </cell>
          <cell r="AO35">
            <v>96118.52</v>
          </cell>
          <cell r="AP35">
            <v>3.9344589999999999</v>
          </cell>
          <cell r="AY35">
            <v>46</v>
          </cell>
          <cell r="AZ35">
            <v>5.6999999999999998E-4</v>
          </cell>
          <cell r="BA35">
            <v>4.9199999999999999E-3</v>
          </cell>
          <cell r="BB35">
            <v>5.6299999999999996E-3</v>
          </cell>
          <cell r="BC35">
            <v>8.9999999999999998E-4</v>
          </cell>
          <cell r="BD35">
            <v>1.2099999999999999E-3</v>
          </cell>
          <cell r="BE35">
            <v>2.4599999999999999E-3</v>
          </cell>
          <cell r="BF35">
            <v>8.9999999999999998E-4</v>
          </cell>
          <cell r="BG35">
            <v>96128.05</v>
          </cell>
          <cell r="BH35">
            <v>3144.41</v>
          </cell>
          <cell r="BI35">
            <v>99272.46</v>
          </cell>
          <cell r="BJ35">
            <v>39.06</v>
          </cell>
          <cell r="BK35">
            <v>0.56000000000000005</v>
          </cell>
          <cell r="BL35">
            <v>48.27</v>
          </cell>
          <cell r="BM35">
            <v>0.749</v>
          </cell>
          <cell r="BN35">
            <v>16</v>
          </cell>
          <cell r="BO35">
            <v>0.56000000000000005</v>
          </cell>
          <cell r="BP35">
            <v>20397.3</v>
          </cell>
          <cell r="BQ35">
            <v>438760.44000000018</v>
          </cell>
          <cell r="BR35">
            <v>21.510712000000002</v>
          </cell>
          <cell r="BS35">
            <v>21.052378999999998</v>
          </cell>
          <cell r="BT35">
            <v>1.2099999999999999E-3</v>
          </cell>
          <cell r="BU35">
            <v>98830.55</v>
          </cell>
          <cell r="BV35">
            <v>20306.5</v>
          </cell>
          <cell r="BW35">
            <v>432450.28000000014</v>
          </cell>
          <cell r="BX35">
            <v>21.296150000000001</v>
          </cell>
          <cell r="BY35">
            <v>20.837817000000001</v>
          </cell>
          <cell r="BZ35">
            <v>195.02</v>
          </cell>
          <cell r="CA35">
            <v>13634.220000000001</v>
          </cell>
          <cell r="CB35">
            <v>0.66843300000000005</v>
          </cell>
          <cell r="CC35">
            <v>19751.23</v>
          </cell>
          <cell r="CD35">
            <v>112112.96000000001</v>
          </cell>
          <cell r="CE35">
            <v>23035.61</v>
          </cell>
          <cell r="CF35">
            <v>483037.94000000006</v>
          </cell>
          <cell r="CG35">
            <v>20.969183999999998</v>
          </cell>
          <cell r="CH35">
            <v>20.510850999999999</v>
          </cell>
          <cell r="CI35">
            <v>274199.10000000003</v>
          </cell>
          <cell r="CJ35">
            <v>11.903271</v>
          </cell>
          <cell r="CK35">
            <v>11.444938</v>
          </cell>
          <cell r="CL35">
            <v>1377.73</v>
          </cell>
          <cell r="CM35">
            <v>30887.81</v>
          </cell>
          <cell r="CN35">
            <v>1.3408720000000001</v>
          </cell>
        </row>
        <row r="36">
          <cell r="A36">
            <v>47</v>
          </cell>
          <cell r="B36">
            <v>1E-3</v>
          </cell>
          <cell r="C36">
            <v>4.0200000000000001E-3</v>
          </cell>
          <cell r="D36">
            <v>1.208E-2</v>
          </cell>
          <cell r="E36">
            <v>1.4400000000000001E-3</v>
          </cell>
          <cell r="F36">
            <v>1.4400000000000001E-3</v>
          </cell>
          <cell r="G36">
            <v>2.0100000000000001E-3</v>
          </cell>
          <cell r="H36">
            <v>1.4400000000000001E-3</v>
          </cell>
          <cell r="I36">
            <v>96466.76</v>
          </cell>
          <cell r="J36">
            <v>1869.72</v>
          </cell>
          <cell r="K36">
            <v>98336.48</v>
          </cell>
          <cell r="L36">
            <v>34.47</v>
          </cell>
          <cell r="M36">
            <v>0.73</v>
          </cell>
          <cell r="N36">
            <v>44.27</v>
          </cell>
          <cell r="O36">
            <v>1.089</v>
          </cell>
          <cell r="P36">
            <v>13.62</v>
          </cell>
          <cell r="Q36">
            <v>0.73</v>
          </cell>
          <cell r="R36">
            <v>19521.73</v>
          </cell>
          <cell r="S36">
            <v>392598.47000000026</v>
          </cell>
          <cell r="T36">
            <v>20.110844</v>
          </cell>
          <cell r="U36">
            <v>19.652511000000001</v>
          </cell>
          <cell r="V36">
            <v>1.4400000000000001E-3</v>
          </cell>
          <cell r="W36">
            <v>98171.29</v>
          </cell>
          <cell r="X36">
            <v>19488.93</v>
          </cell>
          <cell r="Y36">
            <v>394869.47000000003</v>
          </cell>
          <cell r="Z36">
            <v>20.261219000000001</v>
          </cell>
          <cell r="AA36">
            <v>19.802886000000001</v>
          </cell>
          <cell r="AB36">
            <v>429.44</v>
          </cell>
          <cell r="AC36">
            <v>47979.55999999999</v>
          </cell>
          <cell r="AD36">
            <v>2.457751</v>
          </cell>
          <cell r="AE36">
            <v>19150.55</v>
          </cell>
          <cell r="AF36">
            <v>117498.37</v>
          </cell>
          <cell r="AG36">
            <v>23325.74</v>
          </cell>
          <cell r="AH36">
            <v>441039.73999999987</v>
          </cell>
          <cell r="AI36">
            <v>18.907855999999999</v>
          </cell>
          <cell r="AJ36">
            <v>18.449522999999999</v>
          </cell>
          <cell r="AK36">
            <v>255395.26999999993</v>
          </cell>
          <cell r="AL36">
            <v>10.949075000000001</v>
          </cell>
          <cell r="AM36">
            <v>10.490741999999999</v>
          </cell>
          <cell r="AN36">
            <v>4304.5</v>
          </cell>
          <cell r="AO36">
            <v>91727.98</v>
          </cell>
          <cell r="AP36">
            <v>3.9324789999999998</v>
          </cell>
          <cell r="AY36">
            <v>47</v>
          </cell>
          <cell r="AZ36">
            <v>6.3000000000000003E-4</v>
          </cell>
          <cell r="BA36">
            <v>5.1999999999999998E-3</v>
          </cell>
          <cell r="BB36">
            <v>5.8999999999999999E-3</v>
          </cell>
          <cell r="BC36">
            <v>1E-3</v>
          </cell>
          <cell r="BD36">
            <v>1.3500000000000001E-3</v>
          </cell>
          <cell r="BE36">
            <v>2.5999999999999999E-3</v>
          </cell>
          <cell r="BF36">
            <v>1E-3</v>
          </cell>
          <cell r="BG36">
            <v>95836.78</v>
          </cell>
          <cell r="BH36">
            <v>3362.51</v>
          </cell>
          <cell r="BI36">
            <v>99199.29</v>
          </cell>
          <cell r="BJ36">
            <v>38.090000000000003</v>
          </cell>
          <cell r="BK36">
            <v>0.56100000000000005</v>
          </cell>
          <cell r="BL36">
            <v>49.2</v>
          </cell>
          <cell r="BM36">
            <v>0.72399999999999998</v>
          </cell>
          <cell r="BN36">
            <v>16.739999999999998</v>
          </cell>
          <cell r="BO36">
            <v>0.56100000000000005</v>
          </cell>
          <cell r="BP36">
            <v>19693.009999999998</v>
          </cell>
          <cell r="BQ36">
            <v>418363.14000000019</v>
          </cell>
          <cell r="BR36">
            <v>21.244246</v>
          </cell>
          <cell r="BS36">
            <v>20.785913000000001</v>
          </cell>
          <cell r="BT36">
            <v>1.3500000000000001E-3</v>
          </cell>
          <cell r="BU36">
            <v>98710.97</v>
          </cell>
          <cell r="BV36">
            <v>19596.07</v>
          </cell>
          <cell r="BW36">
            <v>412143.78000000014</v>
          </cell>
          <cell r="BX36">
            <v>21.031960999999999</v>
          </cell>
          <cell r="BY36">
            <v>20.573627999999999</v>
          </cell>
          <cell r="BZ36">
            <v>206.27</v>
          </cell>
          <cell r="CA36">
            <v>13439.200000000003</v>
          </cell>
          <cell r="CB36">
            <v>0.68243500000000001</v>
          </cell>
          <cell r="CC36">
            <v>19025.490000000002</v>
          </cell>
          <cell r="CD36">
            <v>111481.76</v>
          </cell>
          <cell r="CE36">
            <v>22131.32</v>
          </cell>
          <cell r="CF36">
            <v>460002.33000000007</v>
          </cell>
          <cell r="CG36">
            <v>20.785128</v>
          </cell>
          <cell r="CH36">
            <v>20.326795000000001</v>
          </cell>
          <cell r="CI36">
            <v>251163.49000000002</v>
          </cell>
          <cell r="CJ36">
            <v>11.34878</v>
          </cell>
          <cell r="CK36">
            <v>10.890447</v>
          </cell>
          <cell r="CL36">
            <v>1367.71</v>
          </cell>
          <cell r="CM36">
            <v>29510.080000000002</v>
          </cell>
          <cell r="CN36">
            <v>1.3334079999999999</v>
          </cell>
        </row>
        <row r="37">
          <cell r="A37">
            <v>48</v>
          </cell>
          <cell r="B37">
            <v>1.1199999999999999E-3</v>
          </cell>
          <cell r="C37">
            <v>4.3299999999999996E-3</v>
          </cell>
          <cell r="D37">
            <v>1.239E-2</v>
          </cell>
          <cell r="E37">
            <v>1.6100000000000001E-3</v>
          </cell>
          <cell r="F37">
            <v>1.6100000000000001E-3</v>
          </cell>
          <cell r="G37">
            <v>2.1649999999999998E-3</v>
          </cell>
          <cell r="H37">
            <v>1.6100000000000001E-3</v>
          </cell>
          <cell r="I37">
            <v>96176.4</v>
          </cell>
          <cell r="J37">
            <v>2039.85</v>
          </cell>
          <cell r="K37">
            <v>98216.25</v>
          </cell>
          <cell r="L37">
            <v>33.51</v>
          </cell>
          <cell r="M37">
            <v>0.73899999999999999</v>
          </cell>
          <cell r="N37">
            <v>45.22</v>
          </cell>
          <cell r="O37">
            <v>1.0740000000000001</v>
          </cell>
          <cell r="P37">
            <v>14.23</v>
          </cell>
          <cell r="Q37">
            <v>0.73899999999999999</v>
          </cell>
          <cell r="R37">
            <v>18838.509999999998</v>
          </cell>
          <cell r="S37">
            <v>373076.74000000028</v>
          </cell>
          <cell r="T37">
            <v>19.803940999999998</v>
          </cell>
          <cell r="U37">
            <v>19.345607999999999</v>
          </cell>
          <cell r="V37">
            <v>1.6100000000000001E-3</v>
          </cell>
          <cell r="W37">
            <v>98029.92</v>
          </cell>
          <cell r="X37">
            <v>18802.77</v>
          </cell>
          <cell r="Y37">
            <v>375380.54</v>
          </cell>
          <cell r="Z37">
            <v>19.964108</v>
          </cell>
          <cell r="AA37">
            <v>19.505775</v>
          </cell>
          <cell r="AB37">
            <v>463.6</v>
          </cell>
          <cell r="AC37">
            <v>47550.119999999995</v>
          </cell>
          <cell r="AD37">
            <v>2.5240909999999999</v>
          </cell>
          <cell r="AE37">
            <v>18447.25</v>
          </cell>
          <cell r="AF37">
            <v>116078.99</v>
          </cell>
          <cell r="AG37">
            <v>22264.7</v>
          </cell>
          <cell r="AH37">
            <v>417713.99999999988</v>
          </cell>
          <cell r="AI37">
            <v>18.761268000000001</v>
          </cell>
          <cell r="AJ37">
            <v>18.302935000000002</v>
          </cell>
          <cell r="AK37">
            <v>232069.52999999994</v>
          </cell>
          <cell r="AL37">
            <v>10.423204999999999</v>
          </cell>
          <cell r="AM37">
            <v>9.9648719999999997</v>
          </cell>
          <cell r="AN37">
            <v>4216.55</v>
          </cell>
          <cell r="AO37">
            <v>87423.48</v>
          </cell>
          <cell r="AP37">
            <v>3.9265509999999999</v>
          </cell>
          <cell r="AY37">
            <v>48</v>
          </cell>
          <cell r="AZ37">
            <v>6.8999999999999997E-4</v>
          </cell>
          <cell r="BA37">
            <v>5.4999999999999997E-3</v>
          </cell>
          <cell r="BB37">
            <v>6.2199999999999998E-3</v>
          </cell>
          <cell r="BC37">
            <v>1.1000000000000001E-3</v>
          </cell>
          <cell r="BD37">
            <v>1.5100000000000001E-3</v>
          </cell>
          <cell r="BE37">
            <v>2.7499999999999998E-3</v>
          </cell>
          <cell r="BF37">
            <v>1.1000000000000001E-3</v>
          </cell>
          <cell r="BG37">
            <v>95527.23</v>
          </cell>
          <cell r="BH37">
            <v>3591.11</v>
          </cell>
          <cell r="BI37">
            <v>99118.34</v>
          </cell>
          <cell r="BJ37">
            <v>37.119999999999997</v>
          </cell>
          <cell r="BK37">
            <v>0.56100000000000005</v>
          </cell>
          <cell r="BL37">
            <v>50.12</v>
          </cell>
          <cell r="BM37">
            <v>0.69199999999999995</v>
          </cell>
          <cell r="BN37">
            <v>17.440000000000001</v>
          </cell>
          <cell r="BO37">
            <v>0.56100000000000005</v>
          </cell>
          <cell r="BP37">
            <v>19011.54</v>
          </cell>
          <cell r="BQ37">
            <v>398670.13000000012</v>
          </cell>
          <cell r="BR37">
            <v>20.969902000000001</v>
          </cell>
          <cell r="BS37">
            <v>20.511569000000001</v>
          </cell>
          <cell r="BT37">
            <v>1.5100000000000001E-3</v>
          </cell>
          <cell r="BU37">
            <v>98577.71</v>
          </cell>
          <cell r="BV37">
            <v>18907.84</v>
          </cell>
          <cell r="BW37">
            <v>392547.71000000008</v>
          </cell>
          <cell r="BX37">
            <v>20.761108</v>
          </cell>
          <cell r="BY37">
            <v>20.302775</v>
          </cell>
          <cell r="BZ37">
            <v>215.48</v>
          </cell>
          <cell r="CA37">
            <v>13232.930000000002</v>
          </cell>
          <cell r="CB37">
            <v>0.69604699999999997</v>
          </cell>
          <cell r="CC37">
            <v>18322.740000000002</v>
          </cell>
          <cell r="CD37">
            <v>110824.02</v>
          </cell>
          <cell r="CE37">
            <v>21256.76</v>
          </cell>
          <cell r="CF37">
            <v>437871.01</v>
          </cell>
          <cell r="CG37">
            <v>20.599142000000001</v>
          </cell>
          <cell r="CH37">
            <v>20.140809000000001</v>
          </cell>
          <cell r="CI37">
            <v>229032.16999999998</v>
          </cell>
          <cell r="CJ37">
            <v>10.774557</v>
          </cell>
          <cell r="CK37">
            <v>10.316224</v>
          </cell>
          <cell r="CL37">
            <v>1362.31</v>
          </cell>
          <cell r="CM37">
            <v>28142.37</v>
          </cell>
          <cell r="CN37">
            <v>1.3239259999999999</v>
          </cell>
        </row>
        <row r="38">
          <cell r="A38">
            <v>49</v>
          </cell>
          <cell r="B38">
            <v>1.25E-3</v>
          </cell>
          <cell r="C38">
            <v>4.6499999999999996E-3</v>
          </cell>
          <cell r="D38">
            <v>1.2710000000000001E-2</v>
          </cell>
          <cell r="E38">
            <v>1.7899999999999999E-3</v>
          </cell>
          <cell r="F38">
            <v>1.7899999999999999E-3</v>
          </cell>
          <cell r="G38">
            <v>2.3249999999999998E-3</v>
          </cell>
          <cell r="H38">
            <v>1.7899999999999999E-3</v>
          </cell>
          <cell r="I38">
            <v>95860.46</v>
          </cell>
          <cell r="J38">
            <v>2221.5</v>
          </cell>
          <cell r="K38">
            <v>98081.96</v>
          </cell>
          <cell r="L38">
            <v>32.56</v>
          </cell>
          <cell r="M38">
            <v>0.748</v>
          </cell>
          <cell r="N38">
            <v>46.18</v>
          </cell>
          <cell r="O38">
            <v>1.0489999999999999</v>
          </cell>
          <cell r="P38">
            <v>14.81</v>
          </cell>
          <cell r="Q38">
            <v>0.748</v>
          </cell>
          <cell r="R38">
            <v>18176.57</v>
          </cell>
          <cell r="S38">
            <v>354238.23000000021</v>
          </cell>
          <cell r="T38">
            <v>19.488727999999998</v>
          </cell>
          <cell r="U38">
            <v>19.030394999999999</v>
          </cell>
          <cell r="V38">
            <v>1.7899999999999999E-3</v>
          </cell>
          <cell r="W38">
            <v>97872.09</v>
          </cell>
          <cell r="X38">
            <v>18137.68</v>
          </cell>
          <cell r="Y38">
            <v>356577.77</v>
          </cell>
          <cell r="Z38">
            <v>19.659503000000001</v>
          </cell>
          <cell r="AA38">
            <v>19.201170000000001</v>
          </cell>
          <cell r="AB38">
            <v>497.22</v>
          </cell>
          <cell r="AC38">
            <v>47086.52</v>
          </cell>
          <cell r="AD38">
            <v>2.590506</v>
          </cell>
          <cell r="AE38">
            <v>17764.88</v>
          </cell>
          <cell r="AF38">
            <v>114640.77</v>
          </cell>
          <cell r="AG38">
            <v>21245.26</v>
          </cell>
          <cell r="AH38">
            <v>395449.29999999993</v>
          </cell>
          <cell r="AI38">
            <v>18.613530999999998</v>
          </cell>
          <cell r="AJ38">
            <v>18.155197999999999</v>
          </cell>
          <cell r="AK38">
            <v>209804.83</v>
          </cell>
          <cell r="AL38">
            <v>9.8753709999999995</v>
          </cell>
          <cell r="AM38">
            <v>9.4170379999999998</v>
          </cell>
          <cell r="AN38">
            <v>4126.59</v>
          </cell>
          <cell r="AO38">
            <v>83206.929999999993</v>
          </cell>
          <cell r="AP38">
            <v>3.9164940000000001</v>
          </cell>
          <cell r="AY38">
            <v>49</v>
          </cell>
          <cell r="AZ38">
            <v>7.6000000000000004E-4</v>
          </cell>
          <cell r="BA38">
            <v>5.7999999999999996E-3</v>
          </cell>
          <cell r="BB38">
            <v>6.5700000000000003E-3</v>
          </cell>
          <cell r="BC38">
            <v>1.2199999999999999E-3</v>
          </cell>
          <cell r="BD38">
            <v>1.6800000000000001E-3</v>
          </cell>
          <cell r="BE38">
            <v>2.8999999999999998E-3</v>
          </cell>
          <cell r="BF38">
            <v>1.2199999999999999E-3</v>
          </cell>
          <cell r="BG38">
            <v>95198.62</v>
          </cell>
          <cell r="BH38">
            <v>3830.65</v>
          </cell>
          <cell r="BI38">
            <v>99029.27</v>
          </cell>
          <cell r="BJ38">
            <v>36.15</v>
          </cell>
          <cell r="BK38">
            <v>0.56000000000000005</v>
          </cell>
          <cell r="BL38">
            <v>51.05</v>
          </cell>
          <cell r="BM38">
            <v>0.65100000000000002</v>
          </cell>
          <cell r="BN38">
            <v>18.100000000000001</v>
          </cell>
          <cell r="BO38">
            <v>0.56000000000000005</v>
          </cell>
          <cell r="BP38">
            <v>18352.13</v>
          </cell>
          <cell r="BQ38">
            <v>379658.59000000014</v>
          </cell>
          <cell r="BR38">
            <v>20.687439999999999</v>
          </cell>
          <cell r="BS38">
            <v>20.229106999999999</v>
          </cell>
          <cell r="BT38">
            <v>1.6800000000000001E-3</v>
          </cell>
          <cell r="BU38">
            <v>98428.86</v>
          </cell>
          <cell r="BV38">
            <v>18240.86</v>
          </cell>
          <cell r="BW38">
            <v>373639.87000000011</v>
          </cell>
          <cell r="BX38">
            <v>20.483675999999999</v>
          </cell>
          <cell r="BY38">
            <v>20.025342999999999</v>
          </cell>
          <cell r="BZ38">
            <v>226.59</v>
          </cell>
          <cell r="CA38">
            <v>13017.45</v>
          </cell>
          <cell r="CB38">
            <v>0.70931500000000003</v>
          </cell>
          <cell r="CC38">
            <v>17642.23</v>
          </cell>
          <cell r="CD38">
            <v>110134.69</v>
          </cell>
          <cell r="CE38">
            <v>20410.189999999999</v>
          </cell>
          <cell r="CF38">
            <v>416614.25</v>
          </cell>
          <cell r="CG38">
            <v>20.412071000000001</v>
          </cell>
          <cell r="CH38">
            <v>19.953738000000001</v>
          </cell>
          <cell r="CI38">
            <v>207775.41</v>
          </cell>
          <cell r="CJ38">
            <v>10.179983999999999</v>
          </cell>
          <cell r="CK38">
            <v>9.7216509999999996</v>
          </cell>
          <cell r="CL38">
            <v>1357.09</v>
          </cell>
          <cell r="CM38">
            <v>26780.06</v>
          </cell>
          <cell r="CN38">
            <v>1.312093</v>
          </cell>
        </row>
        <row r="39">
          <cell r="A39">
            <v>50</v>
          </cell>
          <cell r="B39">
            <v>1.4E-3</v>
          </cell>
          <cell r="C39">
            <v>4.9899999999999996E-3</v>
          </cell>
          <cell r="D39">
            <v>1.306E-2</v>
          </cell>
          <cell r="E39">
            <v>2E-3</v>
          </cell>
          <cell r="F39">
            <v>2E-3</v>
          </cell>
          <cell r="G39">
            <v>2.4949999999999998E-3</v>
          </cell>
          <cell r="H39">
            <v>2E-3</v>
          </cell>
          <cell r="I39">
            <v>95517.759999999995</v>
          </cell>
          <cell r="J39">
            <v>2414.71</v>
          </cell>
          <cell r="K39">
            <v>97932.47</v>
          </cell>
          <cell r="L39">
            <v>31.61</v>
          </cell>
          <cell r="M39">
            <v>0.75700000000000001</v>
          </cell>
          <cell r="N39">
            <v>47.16</v>
          </cell>
          <cell r="O39">
            <v>1.0129999999999999</v>
          </cell>
          <cell r="P39">
            <v>15.36</v>
          </cell>
          <cell r="Q39">
            <v>0.75700000000000001</v>
          </cell>
          <cell r="R39">
            <v>17535.14</v>
          </cell>
          <cell r="S39">
            <v>336061.66000000015</v>
          </cell>
          <cell r="T39">
            <v>19.165040000000001</v>
          </cell>
          <cell r="U39">
            <v>18.706707000000002</v>
          </cell>
          <cell r="V39">
            <v>2E-3</v>
          </cell>
          <cell r="W39">
            <v>97696.9</v>
          </cell>
          <cell r="X39">
            <v>17492.96</v>
          </cell>
          <cell r="Y39">
            <v>338440.08999999997</v>
          </cell>
          <cell r="Z39">
            <v>19.347217000000001</v>
          </cell>
          <cell r="AA39">
            <v>18.888884000000001</v>
          </cell>
          <cell r="AB39">
            <v>535.41</v>
          </cell>
          <cell r="AC39">
            <v>46589.3</v>
          </cell>
          <cell r="AD39">
            <v>2.656911</v>
          </cell>
          <cell r="AE39">
            <v>17102.78</v>
          </cell>
          <cell r="AF39">
            <v>113183.69</v>
          </cell>
          <cell r="AG39">
            <v>20265.919999999998</v>
          </cell>
          <cell r="AH39">
            <v>374204.03999999992</v>
          </cell>
          <cell r="AI39">
            <v>18.464694999999999</v>
          </cell>
          <cell r="AJ39">
            <v>18.006361999999999</v>
          </cell>
          <cell r="AK39">
            <v>188559.56999999998</v>
          </cell>
          <cell r="AL39">
            <v>9.3042689999999997</v>
          </cell>
          <cell r="AM39">
            <v>8.845936</v>
          </cell>
          <cell r="AN39">
            <v>4040.72</v>
          </cell>
          <cell r="AO39">
            <v>79080.34</v>
          </cell>
          <cell r="AP39">
            <v>3.9021340000000002</v>
          </cell>
          <cell r="AY39">
            <v>50</v>
          </cell>
          <cell r="AZ39">
            <v>8.3000000000000001E-4</v>
          </cell>
          <cell r="BA39">
            <v>6.1199999999999996E-3</v>
          </cell>
          <cell r="BB39">
            <v>6.9800000000000001E-3</v>
          </cell>
          <cell r="BC39">
            <v>1.3500000000000001E-3</v>
          </cell>
          <cell r="BD39">
            <v>1.8600000000000001E-3</v>
          </cell>
          <cell r="BE39">
            <v>3.0599999999999998E-3</v>
          </cell>
          <cell r="BF39">
            <v>1.3500000000000001E-3</v>
          </cell>
          <cell r="BG39">
            <v>94850.19</v>
          </cell>
          <cell r="BH39">
            <v>4080.65</v>
          </cell>
          <cell r="BI39">
            <v>98930.84</v>
          </cell>
          <cell r="BJ39">
            <v>35.19</v>
          </cell>
          <cell r="BK39">
            <v>0.55900000000000005</v>
          </cell>
          <cell r="BL39">
            <v>51.97</v>
          </cell>
          <cell r="BM39">
            <v>0.60299999999999998</v>
          </cell>
          <cell r="BN39">
            <v>18.71</v>
          </cell>
          <cell r="BO39">
            <v>0.55900000000000005</v>
          </cell>
          <cell r="BP39">
            <v>17713.900000000001</v>
          </cell>
          <cell r="BQ39">
            <v>361306.46000000014</v>
          </cell>
          <cell r="BR39">
            <v>20.396777</v>
          </cell>
          <cell r="BS39">
            <v>19.938444</v>
          </cell>
          <cell r="BT39">
            <v>1.8600000000000001E-3</v>
          </cell>
          <cell r="BU39">
            <v>98263.5</v>
          </cell>
          <cell r="BV39">
            <v>17594.41</v>
          </cell>
          <cell r="BW39">
            <v>355399.01000000007</v>
          </cell>
          <cell r="BX39">
            <v>20.199541</v>
          </cell>
          <cell r="BY39">
            <v>19.741208</v>
          </cell>
          <cell r="BZ39">
            <v>237.35</v>
          </cell>
          <cell r="CA39">
            <v>12790.860000000002</v>
          </cell>
          <cell r="CB39">
            <v>0.72208000000000006</v>
          </cell>
          <cell r="CC39">
            <v>16983.25</v>
          </cell>
          <cell r="CD39">
            <v>109411.11</v>
          </cell>
          <cell r="CE39">
            <v>19590.43</v>
          </cell>
          <cell r="CF39">
            <v>396204.06000000006</v>
          </cell>
          <cell r="CG39">
            <v>20.224367999999998</v>
          </cell>
          <cell r="CH39">
            <v>19.766034999999999</v>
          </cell>
          <cell r="CI39">
            <v>187365.22</v>
          </cell>
          <cell r="CJ39">
            <v>9.5641200000000008</v>
          </cell>
          <cell r="CK39">
            <v>9.1057869999999994</v>
          </cell>
          <cell r="CL39">
            <v>1357.19</v>
          </cell>
          <cell r="CM39">
            <v>25422.97</v>
          </cell>
          <cell r="CN39">
            <v>1.2977240000000001</v>
          </cell>
        </row>
        <row r="40">
          <cell r="A40">
            <v>51</v>
          </cell>
          <cell r="B40">
            <v>1.56E-3</v>
          </cell>
          <cell r="C40">
            <v>5.3499999999999997E-3</v>
          </cell>
          <cell r="D40">
            <v>1.342E-2</v>
          </cell>
          <cell r="E40">
            <v>2.2200000000000002E-3</v>
          </cell>
          <cell r="F40">
            <v>2.2200000000000002E-3</v>
          </cell>
          <cell r="G40">
            <v>2.6749999999999999E-3</v>
          </cell>
          <cell r="H40">
            <v>2.2200000000000002E-3</v>
          </cell>
          <cell r="I40">
            <v>95145.72</v>
          </cell>
          <cell r="J40">
            <v>2619.92</v>
          </cell>
          <cell r="K40">
            <v>97765.64</v>
          </cell>
          <cell r="L40">
            <v>30.66</v>
          </cell>
          <cell r="M40">
            <v>0.76600000000000001</v>
          </cell>
          <cell r="N40">
            <v>48.15</v>
          </cell>
          <cell r="O40">
            <v>0.96599999999999997</v>
          </cell>
          <cell r="P40">
            <v>15.86</v>
          </cell>
          <cell r="Q40">
            <v>0.76600000000000001</v>
          </cell>
          <cell r="R40">
            <v>16913.3</v>
          </cell>
          <cell r="S40">
            <v>318526.52000000008</v>
          </cell>
          <cell r="T40">
            <v>18.832902000000001</v>
          </cell>
          <cell r="U40">
            <v>18.374569000000001</v>
          </cell>
          <cell r="V40">
            <v>2.2200000000000002E-3</v>
          </cell>
          <cell r="W40">
            <v>97501.51</v>
          </cell>
          <cell r="X40">
            <v>16867.61</v>
          </cell>
          <cell r="Y40">
            <v>320947.13</v>
          </cell>
          <cell r="Z40">
            <v>19.027422000000001</v>
          </cell>
          <cell r="AA40">
            <v>18.569089000000002</v>
          </cell>
          <cell r="AB40">
            <v>571.89</v>
          </cell>
          <cell r="AC40">
            <v>46053.89</v>
          </cell>
          <cell r="AD40">
            <v>2.7229390000000002</v>
          </cell>
          <cell r="AE40">
            <v>16460.060000000001</v>
          </cell>
          <cell r="AF40">
            <v>111705.51</v>
          </cell>
          <cell r="AG40">
            <v>19324.88</v>
          </cell>
          <cell r="AH40">
            <v>353938.11999999988</v>
          </cell>
          <cell r="AI40">
            <v>18.315152000000001</v>
          </cell>
          <cell r="AJ40">
            <v>17.856819000000002</v>
          </cell>
          <cell r="AK40">
            <v>168293.65</v>
          </cell>
          <cell r="AL40">
            <v>8.7086520000000007</v>
          </cell>
          <cell r="AM40">
            <v>8.2503189999999993</v>
          </cell>
          <cell r="AN40">
            <v>3950.03</v>
          </cell>
          <cell r="AO40">
            <v>75039.62</v>
          </cell>
          <cell r="AP40">
            <v>3.883057</v>
          </cell>
          <cell r="AY40">
            <v>51</v>
          </cell>
          <cell r="AZ40">
            <v>8.9999999999999998E-4</v>
          </cell>
          <cell r="BA40">
            <v>6.4599999999999996E-3</v>
          </cell>
          <cell r="BB40">
            <v>7.45E-3</v>
          </cell>
          <cell r="BC40">
            <v>1.49E-3</v>
          </cell>
          <cell r="BD40">
            <v>2.0400000000000001E-3</v>
          </cell>
          <cell r="BE40">
            <v>3.2299999999999998E-3</v>
          </cell>
          <cell r="BF40">
            <v>1.49E-3</v>
          </cell>
          <cell r="BG40">
            <v>94481.22</v>
          </cell>
          <cell r="BH40">
            <v>4341.3900000000003</v>
          </cell>
          <cell r="BI40">
            <v>98822.61</v>
          </cell>
          <cell r="BJ40">
            <v>34.229999999999997</v>
          </cell>
          <cell r="BK40">
            <v>0.55700000000000005</v>
          </cell>
          <cell r="BL40">
            <v>52.9</v>
          </cell>
          <cell r="BM40">
            <v>0.54700000000000004</v>
          </cell>
          <cell r="BN40">
            <v>19.28</v>
          </cell>
          <cell r="BO40">
            <v>0.55700000000000005</v>
          </cell>
          <cell r="BP40">
            <v>17096.16</v>
          </cell>
          <cell r="BQ40">
            <v>343592.56000000011</v>
          </cell>
          <cell r="BR40">
            <v>20.097645</v>
          </cell>
          <cell r="BS40">
            <v>19.639312</v>
          </cell>
          <cell r="BT40">
            <v>2.0400000000000001E-3</v>
          </cell>
          <cell r="BU40">
            <v>98080.73</v>
          </cell>
          <cell r="BV40">
            <v>16967.810000000001</v>
          </cell>
          <cell r="BW40">
            <v>337804.60000000003</v>
          </cell>
          <cell r="BX40">
            <v>19.908556000000001</v>
          </cell>
          <cell r="BY40">
            <v>19.450223000000001</v>
          </cell>
          <cell r="BZ40">
            <v>247.57</v>
          </cell>
          <cell r="CA40">
            <v>12553.510000000002</v>
          </cell>
          <cell r="CB40">
            <v>0.73428800000000005</v>
          </cell>
          <cell r="CC40">
            <v>16345.1</v>
          </cell>
          <cell r="CD40">
            <v>108647.42</v>
          </cell>
          <cell r="CE40">
            <v>18795.830000000002</v>
          </cell>
          <cell r="CF40">
            <v>376613.63000000006</v>
          </cell>
          <cell r="CG40">
            <v>20.037084</v>
          </cell>
          <cell r="CH40">
            <v>19.578751</v>
          </cell>
          <cell r="CI40">
            <v>167774.79000000004</v>
          </cell>
          <cell r="CJ40">
            <v>8.9261710000000001</v>
          </cell>
          <cell r="CK40">
            <v>8.4678380000000004</v>
          </cell>
          <cell r="CL40">
            <v>1360.91</v>
          </cell>
          <cell r="CM40">
            <v>24065.78</v>
          </cell>
          <cell r="CN40">
            <v>1.2803789999999999</v>
          </cell>
        </row>
        <row r="41">
          <cell r="A41">
            <v>52</v>
          </cell>
          <cell r="B41">
            <v>1.74E-3</v>
          </cell>
          <cell r="C41">
            <v>5.8799999999999998E-3</v>
          </cell>
          <cell r="D41">
            <v>1.38E-2</v>
          </cell>
          <cell r="E41">
            <v>2.47E-3</v>
          </cell>
          <cell r="F41">
            <v>2.47E-3</v>
          </cell>
          <cell r="G41">
            <v>2.9399999999999999E-3</v>
          </cell>
          <cell r="H41">
            <v>2.47E-3</v>
          </cell>
          <cell r="I41">
            <v>94742.78</v>
          </cell>
          <cell r="J41">
            <v>2837.56</v>
          </cell>
          <cell r="K41">
            <v>97580.34</v>
          </cell>
          <cell r="L41">
            <v>29.72</v>
          </cell>
          <cell r="M41">
            <v>0.77400000000000002</v>
          </cell>
          <cell r="N41">
            <v>49.14</v>
          </cell>
          <cell r="O41">
            <v>0.91400000000000003</v>
          </cell>
          <cell r="P41">
            <v>16.32</v>
          </cell>
          <cell r="Q41">
            <v>0.77400000000000002</v>
          </cell>
          <cell r="R41">
            <v>16310.38</v>
          </cell>
          <cell r="S41">
            <v>301613.22000000003</v>
          </cell>
          <cell r="T41">
            <v>18.492103</v>
          </cell>
          <cell r="U41">
            <v>18.033770000000001</v>
          </cell>
          <cell r="V41">
            <v>2.47E-3</v>
          </cell>
          <cell r="W41">
            <v>97285.06</v>
          </cell>
          <cell r="X41">
            <v>16261.03</v>
          </cell>
          <cell r="Y41">
            <v>304079.51999999996</v>
          </cell>
          <cell r="Z41">
            <v>18.699892999999999</v>
          </cell>
          <cell r="AA41">
            <v>18.24156</v>
          </cell>
          <cell r="AB41">
            <v>611</v>
          </cell>
          <cell r="AC41">
            <v>45482</v>
          </cell>
          <cell r="AD41">
            <v>2.7885309999999999</v>
          </cell>
          <cell r="AE41">
            <v>15836.09</v>
          </cell>
          <cell r="AF41">
            <v>110206.42</v>
          </cell>
          <cell r="AG41">
            <v>18420.810000000001</v>
          </cell>
          <cell r="AH41">
            <v>334613.23999999987</v>
          </cell>
          <cell r="AI41">
            <v>18.164957999999999</v>
          </cell>
          <cell r="AJ41">
            <v>17.706624999999999</v>
          </cell>
          <cell r="AK41">
            <v>148968.76999999999</v>
          </cell>
          <cell r="AL41">
            <v>8.086983</v>
          </cell>
          <cell r="AM41">
            <v>7.6286500000000004</v>
          </cell>
          <cell r="AN41">
            <v>3855.38</v>
          </cell>
          <cell r="AO41">
            <v>71089.59</v>
          </cell>
          <cell r="AP41">
            <v>3.8592</v>
          </cell>
          <cell r="AY41">
            <v>52</v>
          </cell>
          <cell r="AZ41">
            <v>9.7999999999999997E-4</v>
          </cell>
          <cell r="BA41">
            <v>6.8300000000000001E-3</v>
          </cell>
          <cell r="BB41">
            <v>7.9799999999999992E-3</v>
          </cell>
          <cell r="BC41">
            <v>1.64E-3</v>
          </cell>
          <cell r="BD41">
            <v>2.2599999999999999E-3</v>
          </cell>
          <cell r="BE41">
            <v>3.4150000000000001E-3</v>
          </cell>
          <cell r="BF41">
            <v>1.64E-3</v>
          </cell>
          <cell r="BG41">
            <v>94091.01</v>
          </cell>
          <cell r="BH41">
            <v>4613.08</v>
          </cell>
          <cell r="BI41">
            <v>98704.09</v>
          </cell>
          <cell r="BJ41">
            <v>33.270000000000003</v>
          </cell>
          <cell r="BK41">
            <v>0.55500000000000005</v>
          </cell>
          <cell r="BL41">
            <v>53.82</v>
          </cell>
          <cell r="BM41">
            <v>0.49399999999999999</v>
          </cell>
          <cell r="BN41">
            <v>19.79</v>
          </cell>
          <cell r="BO41">
            <v>0.55500000000000005</v>
          </cell>
          <cell r="BP41">
            <v>16498.22</v>
          </cell>
          <cell r="BQ41">
            <v>326496.40000000008</v>
          </cell>
          <cell r="BR41">
            <v>19.789795999999999</v>
          </cell>
          <cell r="BS41">
            <v>19.331462999999999</v>
          </cell>
          <cell r="BT41">
            <v>2.2599999999999999E-3</v>
          </cell>
          <cell r="BU41">
            <v>97880.65</v>
          </cell>
          <cell r="BV41">
            <v>16360.58</v>
          </cell>
          <cell r="BW41">
            <v>320836.79000000004</v>
          </cell>
          <cell r="BX41">
            <v>19.610355999999999</v>
          </cell>
          <cell r="BY41">
            <v>19.152023</v>
          </cell>
          <cell r="BZ41">
            <v>257.06</v>
          </cell>
          <cell r="CA41">
            <v>12305.940000000002</v>
          </cell>
          <cell r="CB41">
            <v>0.74589499999999997</v>
          </cell>
          <cell r="CC41">
            <v>15727.15</v>
          </cell>
          <cell r="CD41">
            <v>107838</v>
          </cell>
          <cell r="CE41">
            <v>18024.93</v>
          </cell>
          <cell r="CF41">
            <v>357817.80000000005</v>
          </cell>
          <cell r="CG41">
            <v>19.851272999999999</v>
          </cell>
          <cell r="CH41">
            <v>19.392939999999999</v>
          </cell>
          <cell r="CI41">
            <v>148978.96</v>
          </cell>
          <cell r="CJ41">
            <v>8.2651620000000001</v>
          </cell>
          <cell r="CK41">
            <v>7.8068289999999996</v>
          </cell>
          <cell r="CL41">
            <v>1366.54</v>
          </cell>
          <cell r="CM41">
            <v>22704.87</v>
          </cell>
          <cell r="CN41">
            <v>1.2596369999999999</v>
          </cell>
        </row>
        <row r="42">
          <cell r="A42">
            <v>53</v>
          </cell>
          <cell r="B42">
            <v>1.9400000000000001E-3</v>
          </cell>
          <cell r="C42">
            <v>6.6E-3</v>
          </cell>
          <cell r="D42">
            <v>1.4200000000000001E-2</v>
          </cell>
          <cell r="E42">
            <v>2.7499999999999998E-3</v>
          </cell>
          <cell r="F42">
            <v>2.7499999999999998E-3</v>
          </cell>
          <cell r="G42">
            <v>3.3E-3</v>
          </cell>
          <cell r="H42">
            <v>2.7499999999999998E-3</v>
          </cell>
          <cell r="I42">
            <v>94299.38</v>
          </cell>
          <cell r="J42">
            <v>3075.01</v>
          </cell>
          <cell r="K42">
            <v>97374.39</v>
          </cell>
          <cell r="L42">
            <v>28.78</v>
          </cell>
          <cell r="M42">
            <v>0.78100000000000003</v>
          </cell>
          <cell r="N42">
            <v>50.13</v>
          </cell>
          <cell r="O42">
            <v>0.85499999999999998</v>
          </cell>
          <cell r="P42">
            <v>16.75</v>
          </cell>
          <cell r="Q42">
            <v>0.78100000000000003</v>
          </cell>
          <cell r="R42">
            <v>15725.56</v>
          </cell>
          <cell r="S42">
            <v>285302.83999999997</v>
          </cell>
          <cell r="T42">
            <v>18.142619</v>
          </cell>
          <cell r="U42">
            <v>17.684286</v>
          </cell>
          <cell r="V42">
            <v>2.7499999999999998E-3</v>
          </cell>
          <cell r="W42">
            <v>97044.77</v>
          </cell>
          <cell r="X42">
            <v>15672.33</v>
          </cell>
          <cell r="Y42">
            <v>287818.48999999993</v>
          </cell>
          <cell r="Z42">
            <v>18.364754000000001</v>
          </cell>
          <cell r="AA42">
            <v>17.906421000000002</v>
          </cell>
          <cell r="AB42">
            <v>651.84</v>
          </cell>
          <cell r="AC42">
            <v>44871</v>
          </cell>
          <cell r="AD42">
            <v>2.85338</v>
          </cell>
          <cell r="AE42">
            <v>15228.96</v>
          </cell>
          <cell r="AF42">
            <v>108685.57</v>
          </cell>
          <cell r="AG42">
            <v>17552.27</v>
          </cell>
          <cell r="AH42">
            <v>316192.42999999993</v>
          </cell>
          <cell r="AI42">
            <v>18.014333000000001</v>
          </cell>
          <cell r="AJ42">
            <v>17.556000000000001</v>
          </cell>
          <cell r="AK42">
            <v>130547.96</v>
          </cell>
          <cell r="AL42">
            <v>7.4376680000000004</v>
          </cell>
          <cell r="AM42">
            <v>6.9793349999999998</v>
          </cell>
          <cell r="AN42">
            <v>3756.83</v>
          </cell>
          <cell r="AO42">
            <v>67234.210000000006</v>
          </cell>
          <cell r="AP42">
            <v>3.830514</v>
          </cell>
          <cell r="AY42">
            <v>53</v>
          </cell>
          <cell r="AZ42">
            <v>1.07E-3</v>
          </cell>
          <cell r="BA42">
            <v>7.3299999999999997E-3</v>
          </cell>
          <cell r="BB42">
            <v>8.5699999999999995E-3</v>
          </cell>
          <cell r="BC42">
            <v>1.83E-3</v>
          </cell>
          <cell r="BD42">
            <v>2.49E-3</v>
          </cell>
          <cell r="BE42">
            <v>3.6649999999999999E-3</v>
          </cell>
          <cell r="BF42">
            <v>1.83E-3</v>
          </cell>
          <cell r="BG42">
            <v>93677.48</v>
          </cell>
          <cell r="BH42">
            <v>4896.3</v>
          </cell>
          <cell r="BI42">
            <v>98573.78</v>
          </cell>
          <cell r="BJ42">
            <v>32.31</v>
          </cell>
          <cell r="BK42">
            <v>0.55200000000000005</v>
          </cell>
          <cell r="BL42">
            <v>54.76</v>
          </cell>
          <cell r="BM42">
            <v>0.44400000000000001</v>
          </cell>
          <cell r="BN42">
            <v>20.27</v>
          </cell>
          <cell r="BO42">
            <v>0.55200000000000005</v>
          </cell>
          <cell r="BP42">
            <v>15919.26</v>
          </cell>
          <cell r="BQ42">
            <v>309998.18000000011</v>
          </cell>
          <cell r="BR42">
            <v>19.473153</v>
          </cell>
          <cell r="BS42">
            <v>19.01482</v>
          </cell>
          <cell r="BT42">
            <v>2.49E-3</v>
          </cell>
          <cell r="BU42">
            <v>97659.44</v>
          </cell>
          <cell r="BV42">
            <v>15771.6</v>
          </cell>
          <cell r="BW42">
            <v>304476.21000000002</v>
          </cell>
          <cell r="BX42">
            <v>19.305347000000001</v>
          </cell>
          <cell r="BY42">
            <v>18.847014000000001</v>
          </cell>
          <cell r="BZ42">
            <v>270.33</v>
          </cell>
          <cell r="CA42">
            <v>12048.880000000003</v>
          </cell>
          <cell r="CB42">
            <v>0.75687400000000005</v>
          </cell>
          <cell r="CC42">
            <v>15128.53</v>
          </cell>
          <cell r="CD42">
            <v>106977.45</v>
          </cell>
          <cell r="CE42">
            <v>17276.419999999998</v>
          </cell>
          <cell r="CF42">
            <v>339792.87</v>
          </cell>
          <cell r="CG42">
            <v>19.668013999999999</v>
          </cell>
          <cell r="CH42">
            <v>19.209681</v>
          </cell>
          <cell r="CI42">
            <v>130954.03</v>
          </cell>
          <cell r="CJ42">
            <v>7.5799289999999999</v>
          </cell>
          <cell r="CK42">
            <v>7.1215960000000003</v>
          </cell>
          <cell r="CL42">
            <v>1373.9</v>
          </cell>
          <cell r="CM42">
            <v>21338.33</v>
          </cell>
          <cell r="CN42">
            <v>1.2351129999999999</v>
          </cell>
        </row>
        <row r="43">
          <cell r="A43">
            <v>54</v>
          </cell>
          <cell r="B43">
            <v>2.1700000000000001E-3</v>
          </cell>
          <cell r="C43">
            <v>7.4999999999999997E-3</v>
          </cell>
          <cell r="D43">
            <v>1.4619999999999999E-2</v>
          </cell>
          <cell r="E43">
            <v>3.0599999999999998E-3</v>
          </cell>
          <cell r="F43">
            <v>3.0599999999999998E-3</v>
          </cell>
          <cell r="G43">
            <v>3.7499999999999999E-3</v>
          </cell>
          <cell r="H43">
            <v>3.0599999999999998E-3</v>
          </cell>
          <cell r="I43">
            <v>93805.25</v>
          </cell>
          <cell r="J43">
            <v>3340.31</v>
          </cell>
          <cell r="K43">
            <v>97145.56</v>
          </cell>
          <cell r="L43">
            <v>27.85</v>
          </cell>
          <cell r="M43">
            <v>0.78700000000000003</v>
          </cell>
          <cell r="N43">
            <v>51.12</v>
          </cell>
          <cell r="O43">
            <v>0.79100000000000004</v>
          </cell>
          <cell r="P43">
            <v>17.13</v>
          </cell>
          <cell r="Q43">
            <v>0.78700000000000003</v>
          </cell>
          <cell r="R43">
            <v>15158.08</v>
          </cell>
          <cell r="S43">
            <v>269577.27999999991</v>
          </cell>
          <cell r="T43">
            <v>17.784395</v>
          </cell>
          <cell r="U43">
            <v>17.326062</v>
          </cell>
          <cell r="V43">
            <v>3.0599999999999998E-3</v>
          </cell>
          <cell r="W43">
            <v>96777.9</v>
          </cell>
          <cell r="X43">
            <v>15100.71</v>
          </cell>
          <cell r="Y43">
            <v>272146.15999999997</v>
          </cell>
          <cell r="Z43">
            <v>18.022076999999999</v>
          </cell>
          <cell r="AA43">
            <v>17.563744</v>
          </cell>
          <cell r="AB43">
            <v>693.46</v>
          </cell>
          <cell r="AC43">
            <v>44219.16</v>
          </cell>
          <cell r="AD43">
            <v>2.9172009999999999</v>
          </cell>
          <cell r="AE43">
            <v>14636.87</v>
          </cell>
          <cell r="AF43">
            <v>107142.23</v>
          </cell>
          <cell r="AG43">
            <v>16717.900000000001</v>
          </cell>
          <cell r="AH43">
            <v>298640.15999999992</v>
          </cell>
          <cell r="AI43">
            <v>17.863496999999999</v>
          </cell>
          <cell r="AJ43">
            <v>17.405163999999999</v>
          </cell>
          <cell r="AK43">
            <v>112995.69</v>
          </cell>
          <cell r="AL43">
            <v>6.7589639999999997</v>
          </cell>
          <cell r="AM43">
            <v>6.3006310000000001</v>
          </cell>
          <cell r="AN43">
            <v>3654.16</v>
          </cell>
          <cell r="AO43">
            <v>63477.38</v>
          </cell>
          <cell r="AP43">
            <v>3.7969710000000001</v>
          </cell>
          <cell r="AY43">
            <v>54</v>
          </cell>
          <cell r="AZ43">
            <v>1.16E-3</v>
          </cell>
          <cell r="BA43">
            <v>8.0099999999999998E-3</v>
          </cell>
          <cell r="BB43">
            <v>9.2200000000000008E-3</v>
          </cell>
          <cell r="BC43">
            <v>2.0200000000000001E-3</v>
          </cell>
          <cell r="BD43">
            <v>2.7699999999999999E-3</v>
          </cell>
          <cell r="BE43">
            <v>4.0049999999999999E-3</v>
          </cell>
          <cell r="BF43">
            <v>2.0200000000000001E-3</v>
          </cell>
          <cell r="BG43">
            <v>93233.919999999998</v>
          </cell>
          <cell r="BH43">
            <v>5196.1899999999996</v>
          </cell>
          <cell r="BI43">
            <v>98430.11</v>
          </cell>
          <cell r="BJ43">
            <v>31.36</v>
          </cell>
          <cell r="BK43">
            <v>0.55000000000000004</v>
          </cell>
          <cell r="BL43">
            <v>55.69</v>
          </cell>
          <cell r="BM43">
            <v>0.39600000000000002</v>
          </cell>
          <cell r="BN43">
            <v>20.69</v>
          </cell>
          <cell r="BO43">
            <v>0.55000000000000004</v>
          </cell>
          <cell r="BP43">
            <v>15358.51</v>
          </cell>
          <cell r="BQ43">
            <v>294078.92000000004</v>
          </cell>
          <cell r="BR43">
            <v>19.14762</v>
          </cell>
          <cell r="BS43">
            <v>18.689287</v>
          </cell>
          <cell r="BT43">
            <v>2.7699999999999999E-3</v>
          </cell>
          <cell r="BU43">
            <v>97416.27</v>
          </cell>
          <cell r="BV43">
            <v>15200.32</v>
          </cell>
          <cell r="BW43">
            <v>288704.60999999993</v>
          </cell>
          <cell r="BX43">
            <v>18.993324000000001</v>
          </cell>
          <cell r="BY43">
            <v>18.534991000000002</v>
          </cell>
          <cell r="BZ43">
            <v>280.97000000000003</v>
          </cell>
          <cell r="CA43">
            <v>11778.550000000003</v>
          </cell>
          <cell r="CB43">
            <v>0.76690700000000001</v>
          </cell>
          <cell r="CC43">
            <v>14547.72</v>
          </cell>
          <cell r="CD43">
            <v>106060.65</v>
          </cell>
          <cell r="CE43">
            <v>16549.14</v>
          </cell>
          <cell r="CF43">
            <v>322516.45</v>
          </cell>
          <cell r="CG43">
            <v>19.488410999999999</v>
          </cell>
          <cell r="CH43">
            <v>19.030078</v>
          </cell>
          <cell r="CI43">
            <v>113677.61</v>
          </cell>
          <cell r="CJ43">
            <v>6.8690949999999997</v>
          </cell>
          <cell r="CK43">
            <v>6.4107620000000001</v>
          </cell>
          <cell r="CL43">
            <v>1381.88</v>
          </cell>
          <cell r="CM43">
            <v>19964.43</v>
          </cell>
          <cell r="CN43">
            <v>1.2063729999999999</v>
          </cell>
        </row>
        <row r="44">
          <cell r="A44">
            <v>55</v>
          </cell>
          <cell r="B44">
            <v>2.4199999999999998E-3</v>
          </cell>
          <cell r="C44">
            <v>8.7600000000000004E-3</v>
          </cell>
          <cell r="D44">
            <v>1.506E-2</v>
          </cell>
          <cell r="E44">
            <v>3.4199999999999999E-3</v>
          </cell>
          <cell r="F44">
            <v>3.4199999999999999E-3</v>
          </cell>
          <cell r="G44">
            <v>4.3800000000000002E-3</v>
          </cell>
          <cell r="H44">
            <v>3.4199999999999999E-3</v>
          </cell>
          <cell r="I44">
            <v>93249.919999999998</v>
          </cell>
          <cell r="J44">
            <v>3640.65</v>
          </cell>
          <cell r="K44">
            <v>96890.57</v>
          </cell>
          <cell r="L44">
            <v>26.92</v>
          </cell>
          <cell r="M44">
            <v>0.79200000000000004</v>
          </cell>
          <cell r="N44">
            <v>52.12</v>
          </cell>
          <cell r="O44">
            <v>0.72099999999999997</v>
          </cell>
          <cell r="P44">
            <v>17.47</v>
          </cell>
          <cell r="Q44">
            <v>0.79200000000000004</v>
          </cell>
          <cell r="R44">
            <v>14607.04</v>
          </cell>
          <cell r="S44">
            <v>254419.1999999999</v>
          </cell>
          <cell r="T44">
            <v>17.417573999999998</v>
          </cell>
          <cell r="U44">
            <v>16.959240999999999</v>
          </cell>
          <cell r="V44">
            <v>3.4199999999999999E-3</v>
          </cell>
          <cell r="W44">
            <v>96481.76</v>
          </cell>
          <cell r="X44">
            <v>14545.41</v>
          </cell>
          <cell r="Y44">
            <v>257045.44999999992</v>
          </cell>
          <cell r="Z44">
            <v>17.671928999999999</v>
          </cell>
          <cell r="AA44">
            <v>17.213595999999999</v>
          </cell>
          <cell r="AB44">
            <v>739.86</v>
          </cell>
          <cell r="AC44">
            <v>43525.700000000004</v>
          </cell>
          <cell r="AD44">
            <v>2.9797760000000002</v>
          </cell>
          <cell r="AE44">
            <v>14058.18</v>
          </cell>
          <cell r="AF44">
            <v>105575.81</v>
          </cell>
          <cell r="AG44">
            <v>15916.41</v>
          </cell>
          <cell r="AH44">
            <v>281922.25999999989</v>
          </cell>
          <cell r="AI44">
            <v>17.712679000000001</v>
          </cell>
          <cell r="AJ44">
            <v>17.254346000000002</v>
          </cell>
          <cell r="AK44">
            <v>96277.79</v>
          </cell>
          <cell r="AL44">
            <v>6.0489639999999998</v>
          </cell>
          <cell r="AM44">
            <v>5.5906310000000001</v>
          </cell>
          <cell r="AN44">
            <v>3550.05</v>
          </cell>
          <cell r="AO44">
            <v>59823.22</v>
          </cell>
          <cell r="AP44">
            <v>3.758588</v>
          </cell>
          <cell r="AY44">
            <v>55</v>
          </cell>
          <cell r="AZ44">
            <v>1.2600000000000001E-3</v>
          </cell>
          <cell r="BA44">
            <v>8.9599999999999992E-3</v>
          </cell>
          <cell r="BB44">
            <v>9.9100000000000004E-3</v>
          </cell>
          <cell r="BC44">
            <v>2.2499999999999998E-3</v>
          </cell>
          <cell r="BD44">
            <v>3.0699999999999998E-3</v>
          </cell>
          <cell r="BE44">
            <v>4.4799999999999996E-3</v>
          </cell>
          <cell r="BF44">
            <v>2.2499999999999998E-3</v>
          </cell>
          <cell r="BG44">
            <v>92752.37</v>
          </cell>
          <cell r="BH44">
            <v>5519.95</v>
          </cell>
          <cell r="BI44">
            <v>98272.320000000007</v>
          </cell>
          <cell r="BJ44">
            <v>30.4</v>
          </cell>
          <cell r="BK44">
            <v>0.54700000000000004</v>
          </cell>
          <cell r="BL44">
            <v>56.63</v>
          </cell>
          <cell r="BM44">
            <v>0.35099999999999998</v>
          </cell>
          <cell r="BN44">
            <v>21.07</v>
          </cell>
          <cell r="BO44">
            <v>0.54700000000000004</v>
          </cell>
          <cell r="BP44">
            <v>14815.35</v>
          </cell>
          <cell r="BQ44">
            <v>278720.41000000015</v>
          </cell>
          <cell r="BR44">
            <v>18.812947999999999</v>
          </cell>
          <cell r="BS44">
            <v>18.354614999999999</v>
          </cell>
          <cell r="BT44">
            <v>3.0699999999999998E-3</v>
          </cell>
          <cell r="BU44">
            <v>97146.43</v>
          </cell>
          <cell r="BV44">
            <v>14645.61</v>
          </cell>
          <cell r="BW44">
            <v>273504.28999999998</v>
          </cell>
          <cell r="BX44">
            <v>18.674831000000001</v>
          </cell>
          <cell r="BY44">
            <v>18.216498000000001</v>
          </cell>
          <cell r="BZ44">
            <v>294.11</v>
          </cell>
          <cell r="CA44">
            <v>11497.580000000004</v>
          </cell>
          <cell r="CB44">
            <v>0.77605900000000005</v>
          </cell>
          <cell r="CC44">
            <v>13983.17</v>
          </cell>
          <cell r="CD44">
            <v>105082.77</v>
          </cell>
          <cell r="CE44">
            <v>15842.08</v>
          </cell>
          <cell r="CF44">
            <v>305967.31000000006</v>
          </cell>
          <cell r="CG44">
            <v>19.313582</v>
          </cell>
          <cell r="CH44">
            <v>18.855249000000001</v>
          </cell>
          <cell r="CI44">
            <v>97128.47</v>
          </cell>
          <cell r="CJ44">
            <v>6.131043</v>
          </cell>
          <cell r="CK44">
            <v>5.6727100000000004</v>
          </cell>
          <cell r="CL44">
            <v>1385.16</v>
          </cell>
          <cell r="CM44">
            <v>18582.55</v>
          </cell>
          <cell r="CN44">
            <v>1.172987</v>
          </cell>
        </row>
        <row r="45">
          <cell r="A45">
            <v>56</v>
          </cell>
          <cell r="B45">
            <v>2.6800000000000001E-3</v>
          </cell>
          <cell r="C45">
            <v>1.057E-2</v>
          </cell>
          <cell r="D45">
            <v>1.5520000000000001E-2</v>
          </cell>
          <cell r="E45">
            <v>3.8E-3</v>
          </cell>
          <cell r="F45">
            <v>3.8E-3</v>
          </cell>
          <cell r="G45">
            <v>5.2849999999999998E-3</v>
          </cell>
          <cell r="H45">
            <v>3.8E-3</v>
          </cell>
          <cell r="I45">
            <v>92615.82</v>
          </cell>
          <cell r="J45">
            <v>3991.16</v>
          </cell>
          <cell r="K45">
            <v>96606.98</v>
          </cell>
          <cell r="L45">
            <v>25.99</v>
          </cell>
          <cell r="M45">
            <v>0.79700000000000004</v>
          </cell>
          <cell r="N45">
            <v>53.11</v>
          </cell>
          <cell r="O45">
            <v>0.64600000000000002</v>
          </cell>
          <cell r="P45">
            <v>17.78</v>
          </cell>
          <cell r="Q45">
            <v>0.79700000000000004</v>
          </cell>
          <cell r="R45">
            <v>14071.78</v>
          </cell>
          <cell r="S45">
            <v>239812.15999999992</v>
          </cell>
          <cell r="T45">
            <v>17.042062999999999</v>
          </cell>
          <cell r="U45">
            <v>16.583729999999999</v>
          </cell>
          <cell r="V45">
            <v>3.8E-3</v>
          </cell>
          <cell r="W45">
            <v>96151.79</v>
          </cell>
          <cell r="X45">
            <v>14005.47</v>
          </cell>
          <cell r="Y45">
            <v>242500.03999999995</v>
          </cell>
          <cell r="Z45">
            <v>17.314665999999999</v>
          </cell>
          <cell r="AA45">
            <v>16.856332999999999</v>
          </cell>
          <cell r="AB45">
            <v>783.02</v>
          </cell>
          <cell r="AC45">
            <v>42785.840000000004</v>
          </cell>
          <cell r="AD45">
            <v>3.0405419999999999</v>
          </cell>
          <cell r="AE45">
            <v>13490.42</v>
          </cell>
          <cell r="AF45">
            <v>103985.84</v>
          </cell>
          <cell r="AG45">
            <v>15146.58</v>
          </cell>
          <cell r="AH45">
            <v>266005.84999999992</v>
          </cell>
          <cell r="AI45">
            <v>17.562106</v>
          </cell>
          <cell r="AJ45">
            <v>17.103773</v>
          </cell>
          <cell r="AK45">
            <v>80361.38</v>
          </cell>
          <cell r="AL45">
            <v>5.3055789999999998</v>
          </cell>
          <cell r="AM45">
            <v>4.8472460000000002</v>
          </cell>
          <cell r="AN45">
            <v>3442.27</v>
          </cell>
          <cell r="AO45">
            <v>56273.17</v>
          </cell>
          <cell r="AP45">
            <v>3.715239</v>
          </cell>
          <cell r="AY45">
            <v>56</v>
          </cell>
          <cell r="AZ45">
            <v>1.3600000000000001E-3</v>
          </cell>
          <cell r="BA45">
            <v>1.027E-2</v>
          </cell>
          <cell r="BB45">
            <v>1.0630000000000001E-2</v>
          </cell>
          <cell r="BC45">
            <v>2.49E-3</v>
          </cell>
          <cell r="BD45">
            <v>3.3999999999999998E-3</v>
          </cell>
          <cell r="BE45">
            <v>5.1349999999999998E-3</v>
          </cell>
          <cell r="BF45">
            <v>2.49E-3</v>
          </cell>
          <cell r="BG45">
            <v>92219.97</v>
          </cell>
          <cell r="BH45">
            <v>5878.71</v>
          </cell>
          <cell r="BI45">
            <v>98098.68</v>
          </cell>
          <cell r="BJ45">
            <v>29.46</v>
          </cell>
          <cell r="BK45">
            <v>0.54400000000000004</v>
          </cell>
          <cell r="BL45">
            <v>57.57</v>
          </cell>
          <cell r="BM45">
            <v>0.309</v>
          </cell>
          <cell r="BN45">
            <v>21.4</v>
          </cell>
          <cell r="BO45">
            <v>0.54400000000000004</v>
          </cell>
          <cell r="BP45">
            <v>14289.06</v>
          </cell>
          <cell r="BQ45">
            <v>263905.06000000006</v>
          </cell>
          <cell r="BR45">
            <v>18.469028999999999</v>
          </cell>
          <cell r="BS45">
            <v>18.010695999999999</v>
          </cell>
          <cell r="BT45">
            <v>3.3999999999999998E-3</v>
          </cell>
          <cell r="BU45">
            <v>96848.19</v>
          </cell>
          <cell r="BV45">
            <v>14106.91</v>
          </cell>
          <cell r="BW45">
            <v>258858.68</v>
          </cell>
          <cell r="BX45">
            <v>18.349779000000002</v>
          </cell>
          <cell r="BY45">
            <v>17.891445999999998</v>
          </cell>
          <cell r="BZ45">
            <v>305.52999999999997</v>
          </cell>
          <cell r="CA45">
            <v>11203.470000000005</v>
          </cell>
          <cell r="CB45">
            <v>0.78405899999999995</v>
          </cell>
          <cell r="CC45">
            <v>13432.76</v>
          </cell>
          <cell r="CD45">
            <v>104041.4</v>
          </cell>
          <cell r="CE45">
            <v>15154.67</v>
          </cell>
          <cell r="CF45">
            <v>290125.23000000004</v>
          </cell>
          <cell r="CG45">
            <v>19.144279000000001</v>
          </cell>
          <cell r="CH45">
            <v>18.685946000000001</v>
          </cell>
          <cell r="CI45">
            <v>81286.39</v>
          </cell>
          <cell r="CJ45">
            <v>5.363785</v>
          </cell>
          <cell r="CK45">
            <v>4.9054520000000004</v>
          </cell>
          <cell r="CL45">
            <v>1383.34</v>
          </cell>
          <cell r="CM45">
            <v>17197.39</v>
          </cell>
          <cell r="CN45">
            <v>1.1347910000000001</v>
          </cell>
        </row>
        <row r="46">
          <cell r="A46">
            <v>57</v>
          </cell>
          <cell r="B46">
            <v>2.98E-3</v>
          </cell>
          <cell r="C46">
            <v>1.3129999999999999E-2</v>
          </cell>
          <cell r="D46">
            <v>1.6E-2</v>
          </cell>
          <cell r="E46">
            <v>4.2500000000000003E-3</v>
          </cell>
          <cell r="F46">
            <v>4.2500000000000003E-3</v>
          </cell>
          <cell r="G46">
            <v>6.5649999999999997E-3</v>
          </cell>
          <cell r="H46">
            <v>4.2500000000000003E-3</v>
          </cell>
          <cell r="I46">
            <v>91878.13</v>
          </cell>
          <cell r="J46">
            <v>4414.8599999999997</v>
          </cell>
          <cell r="K46">
            <v>96292.99</v>
          </cell>
          <cell r="L46">
            <v>25.08</v>
          </cell>
          <cell r="M46">
            <v>0.8</v>
          </cell>
          <cell r="N46">
            <v>54.11</v>
          </cell>
          <cell r="O46">
            <v>0.56399999999999995</v>
          </cell>
          <cell r="P46">
            <v>18.04</v>
          </cell>
          <cell r="Q46">
            <v>0.8</v>
          </cell>
          <cell r="R46">
            <v>13551.73</v>
          </cell>
          <cell r="S46">
            <v>225740.37999999995</v>
          </cell>
          <cell r="T46">
            <v>16.657679999999999</v>
          </cell>
          <cell r="U46">
            <v>16.199346999999999</v>
          </cell>
          <cell r="V46">
            <v>4.2500000000000003E-3</v>
          </cell>
          <cell r="W46">
            <v>95786.41</v>
          </cell>
          <cell r="X46">
            <v>13480.44</v>
          </cell>
          <cell r="Y46">
            <v>228494.56999999995</v>
          </cell>
          <cell r="Z46">
            <v>16.950081999999998</v>
          </cell>
          <cell r="AA46">
            <v>16.491748999999999</v>
          </cell>
          <cell r="AB46">
            <v>832.28</v>
          </cell>
          <cell r="AC46">
            <v>42002.82</v>
          </cell>
          <cell r="AD46">
            <v>3.0994429999999999</v>
          </cell>
          <cell r="AE46">
            <v>12930.41</v>
          </cell>
          <cell r="AF46">
            <v>102371.98</v>
          </cell>
          <cell r="AG46">
            <v>14407.25</v>
          </cell>
          <cell r="AH46">
            <v>250859.2699999999</v>
          </cell>
          <cell r="AI46">
            <v>17.412016000000001</v>
          </cell>
          <cell r="AJ46">
            <v>16.953683000000002</v>
          </cell>
          <cell r="AK46">
            <v>65214.799999999996</v>
          </cell>
          <cell r="AL46">
            <v>4.5265269999999997</v>
          </cell>
          <cell r="AM46">
            <v>4.0681940000000001</v>
          </cell>
          <cell r="AN46">
            <v>3331.11</v>
          </cell>
          <cell r="AO46">
            <v>52830.9</v>
          </cell>
          <cell r="AP46">
            <v>3.6669659999999999</v>
          </cell>
          <cell r="AY46">
            <v>57</v>
          </cell>
          <cell r="AZ46">
            <v>1.47E-3</v>
          </cell>
          <cell r="BA46">
            <v>1.2E-2</v>
          </cell>
          <cell r="BB46">
            <v>1.1379999999999999E-2</v>
          </cell>
          <cell r="BC46">
            <v>2.7699999999999999E-3</v>
          </cell>
          <cell r="BD46">
            <v>3.7799999999999999E-3</v>
          </cell>
          <cell r="BE46">
            <v>6.0000000000000001E-3</v>
          </cell>
          <cell r="BF46">
            <v>2.7699999999999999E-3</v>
          </cell>
          <cell r="BG46">
            <v>91621</v>
          </cell>
          <cell r="BH46">
            <v>6287.24</v>
          </cell>
          <cell r="BI46">
            <v>97908.24</v>
          </cell>
          <cell r="BJ46">
            <v>28.51</v>
          </cell>
          <cell r="BK46">
            <v>0.54100000000000004</v>
          </cell>
          <cell r="BL46">
            <v>58.52</v>
          </cell>
          <cell r="BM46">
            <v>0.27</v>
          </cell>
          <cell r="BN46">
            <v>21.69</v>
          </cell>
          <cell r="BO46">
            <v>0.54100000000000004</v>
          </cell>
          <cell r="BP46">
            <v>13779.05</v>
          </cell>
          <cell r="BQ46">
            <v>249616.00000000003</v>
          </cell>
          <cell r="BR46">
            <v>18.115618000000001</v>
          </cell>
          <cell r="BS46">
            <v>17.657285000000002</v>
          </cell>
          <cell r="BT46">
            <v>3.7799999999999999E-3</v>
          </cell>
          <cell r="BU46">
            <v>96518.91</v>
          </cell>
          <cell r="BV46">
            <v>13583.52</v>
          </cell>
          <cell r="BW46">
            <v>244751.77</v>
          </cell>
          <cell r="BX46">
            <v>18.018287999999998</v>
          </cell>
          <cell r="BY46">
            <v>17.559954999999999</v>
          </cell>
          <cell r="BZ46">
            <v>318.38</v>
          </cell>
          <cell r="CA46">
            <v>10897.940000000002</v>
          </cell>
          <cell r="CB46">
            <v>0.790906</v>
          </cell>
          <cell r="CC46">
            <v>12894.22</v>
          </cell>
          <cell r="CD46">
            <v>102935.44</v>
          </cell>
          <cell r="CE46">
            <v>14486.55</v>
          </cell>
          <cell r="CF46">
            <v>274970.56000000006</v>
          </cell>
          <cell r="CG46">
            <v>18.981093000000001</v>
          </cell>
          <cell r="CH46">
            <v>18.522760000000002</v>
          </cell>
          <cell r="CI46">
            <v>66131.72</v>
          </cell>
          <cell r="CJ46">
            <v>4.5650430000000002</v>
          </cell>
          <cell r="CK46">
            <v>4.1067099999999996</v>
          </cell>
          <cell r="CL46">
            <v>1375.17</v>
          </cell>
          <cell r="CM46">
            <v>15814.05</v>
          </cell>
          <cell r="CN46">
            <v>1.091637</v>
          </cell>
        </row>
        <row r="47">
          <cell r="A47">
            <v>58</v>
          </cell>
          <cell r="B47">
            <v>3.29E-3</v>
          </cell>
          <cell r="C47">
            <v>1.66E-2</v>
          </cell>
          <cell r="D47">
            <v>1.651E-2</v>
          </cell>
          <cell r="E47">
            <v>4.7499999999999999E-3</v>
          </cell>
          <cell r="F47">
            <v>4.7499999999999999E-3</v>
          </cell>
          <cell r="G47">
            <v>8.3000000000000001E-3</v>
          </cell>
          <cell r="H47">
            <v>4.7499999999999999E-3</v>
          </cell>
          <cell r="I47">
            <v>91001.15</v>
          </cell>
          <cell r="J47">
            <v>4942.54</v>
          </cell>
          <cell r="K47">
            <v>95943.69</v>
          </cell>
          <cell r="L47">
            <v>24.17</v>
          </cell>
          <cell r="M47">
            <v>0.80300000000000005</v>
          </cell>
          <cell r="N47">
            <v>55.1</v>
          </cell>
          <cell r="O47">
            <v>0.47699999999999998</v>
          </cell>
          <cell r="P47">
            <v>18.260000000000002</v>
          </cell>
          <cell r="Q47">
            <v>0.80300000000000005</v>
          </cell>
          <cell r="R47">
            <v>13045.96</v>
          </cell>
          <cell r="S47">
            <v>212188.64999999994</v>
          </cell>
          <cell r="T47">
            <v>16.264702</v>
          </cell>
          <cell r="U47">
            <v>15.806369</v>
          </cell>
          <cell r="V47">
            <v>4.7499999999999999E-3</v>
          </cell>
          <cell r="W47">
            <v>95379.32</v>
          </cell>
          <cell r="X47">
            <v>12969.22</v>
          </cell>
          <cell r="Y47">
            <v>215014.12999999995</v>
          </cell>
          <cell r="Z47">
            <v>16.578802</v>
          </cell>
          <cell r="AA47">
            <v>16.120469</v>
          </cell>
          <cell r="AB47">
            <v>882.56</v>
          </cell>
          <cell r="AC47">
            <v>41170.54</v>
          </cell>
          <cell r="AD47">
            <v>3.1558079999999999</v>
          </cell>
          <cell r="AE47">
            <v>12373.9</v>
          </cell>
          <cell r="AF47">
            <v>100734.03</v>
          </cell>
          <cell r="AG47">
            <v>13697.33</v>
          </cell>
          <cell r="AH47">
            <v>236452.0199999999</v>
          </cell>
          <cell r="AI47">
            <v>17.262636000000001</v>
          </cell>
          <cell r="AJ47">
            <v>16.804303000000001</v>
          </cell>
          <cell r="AK47">
            <v>50807.549999999996</v>
          </cell>
          <cell r="AL47">
            <v>3.7093029999999998</v>
          </cell>
          <cell r="AM47">
            <v>3.2509700000000001</v>
          </cell>
          <cell r="AN47">
            <v>3220.76</v>
          </cell>
          <cell r="AO47">
            <v>49499.79</v>
          </cell>
          <cell r="AP47">
            <v>3.6138279999999998</v>
          </cell>
          <cell r="AY47">
            <v>58</v>
          </cell>
          <cell r="AZ47">
            <v>1.58E-3</v>
          </cell>
          <cell r="BA47">
            <v>1.4239999999999999E-2</v>
          </cell>
          <cell r="BB47">
            <v>1.213E-2</v>
          </cell>
          <cell r="BC47">
            <v>3.0699999999999998E-3</v>
          </cell>
          <cell r="BD47">
            <v>4.1799999999999997E-3</v>
          </cell>
          <cell r="BE47">
            <v>7.1199999999999996E-3</v>
          </cell>
          <cell r="BF47">
            <v>3.0699999999999998E-3</v>
          </cell>
          <cell r="BG47">
            <v>90936.59</v>
          </cell>
          <cell r="BH47">
            <v>6762.27</v>
          </cell>
          <cell r="BI47">
            <v>97698.86</v>
          </cell>
          <cell r="BJ47">
            <v>27.57</v>
          </cell>
          <cell r="BK47">
            <v>0.53700000000000003</v>
          </cell>
          <cell r="BL47">
            <v>59.47</v>
          </cell>
          <cell r="BM47">
            <v>0.23300000000000001</v>
          </cell>
          <cell r="BN47">
            <v>21.93</v>
          </cell>
          <cell r="BO47">
            <v>0.53700000000000003</v>
          </cell>
          <cell r="BP47">
            <v>13284.62</v>
          </cell>
          <cell r="BQ47">
            <v>235836.95</v>
          </cell>
          <cell r="BR47">
            <v>17.75263</v>
          </cell>
          <cell r="BS47">
            <v>17.294297</v>
          </cell>
          <cell r="BT47">
            <v>4.1799999999999997E-3</v>
          </cell>
          <cell r="BU47">
            <v>96154.07</v>
          </cell>
          <cell r="BV47">
            <v>13074.57</v>
          </cell>
          <cell r="BW47">
            <v>231168.25</v>
          </cell>
          <cell r="BX47">
            <v>17.680754</v>
          </cell>
          <cell r="BY47">
            <v>17.222421000000001</v>
          </cell>
          <cell r="BZ47">
            <v>330.16</v>
          </cell>
          <cell r="CA47">
            <v>10579.560000000003</v>
          </cell>
          <cell r="CB47">
            <v>0.796377</v>
          </cell>
          <cell r="CC47">
            <v>12365.12</v>
          </cell>
          <cell r="CD47">
            <v>101764.03</v>
          </cell>
          <cell r="CE47">
            <v>13837.38</v>
          </cell>
          <cell r="CF47">
            <v>260484.01</v>
          </cell>
          <cell r="CG47">
            <v>18.824663000000001</v>
          </cell>
          <cell r="CH47">
            <v>18.366330000000001</v>
          </cell>
          <cell r="CI47">
            <v>51645.17</v>
          </cell>
          <cell r="CJ47">
            <v>3.732294</v>
          </cell>
          <cell r="CK47">
            <v>3.2739609999999999</v>
          </cell>
          <cell r="CL47">
            <v>1358.8</v>
          </cell>
          <cell r="CM47">
            <v>14438.88</v>
          </cell>
          <cell r="CN47">
            <v>1.043469</v>
          </cell>
        </row>
        <row r="48">
          <cell r="A48">
            <v>59</v>
          </cell>
          <cell r="B48">
            <v>3.62E-3</v>
          </cell>
          <cell r="C48">
            <v>2.1180000000000001E-2</v>
          </cell>
          <cell r="D48">
            <v>1.703E-2</v>
          </cell>
          <cell r="E48">
            <v>5.3099999999999996E-3</v>
          </cell>
          <cell r="F48">
            <v>5.3099999999999996E-3</v>
          </cell>
          <cell r="G48">
            <v>1.059E-2</v>
          </cell>
          <cell r="H48">
            <v>5.3099999999999996E-3</v>
          </cell>
          <cell r="I48">
            <v>89946.45</v>
          </cell>
          <cell r="J48">
            <v>5609.96</v>
          </cell>
          <cell r="K48">
            <v>95556.41</v>
          </cell>
          <cell r="L48">
            <v>23.26</v>
          </cell>
          <cell r="M48">
            <v>0.80500000000000005</v>
          </cell>
          <cell r="N48">
            <v>56.1</v>
          </cell>
          <cell r="O48">
            <v>0.4</v>
          </cell>
          <cell r="P48">
            <v>18.45</v>
          </cell>
          <cell r="Q48">
            <v>0.80500000000000005</v>
          </cell>
          <cell r="R48">
            <v>12553.92</v>
          </cell>
          <cell r="S48">
            <v>199142.68999999994</v>
          </cell>
          <cell r="T48">
            <v>15.862989000000001</v>
          </cell>
          <cell r="U48">
            <v>15.404655999999999</v>
          </cell>
          <cell r="V48">
            <v>5.3099999999999996E-3</v>
          </cell>
          <cell r="W48">
            <v>94926.27</v>
          </cell>
          <cell r="X48">
            <v>12471.13</v>
          </cell>
          <cell r="Y48">
            <v>202044.90999999997</v>
          </cell>
          <cell r="Z48">
            <v>16.201011000000001</v>
          </cell>
          <cell r="AA48">
            <v>15.742678</v>
          </cell>
          <cell r="AB48">
            <v>933.81</v>
          </cell>
          <cell r="AC48">
            <v>40287.980000000003</v>
          </cell>
          <cell r="AD48">
            <v>3.2091949999999998</v>
          </cell>
          <cell r="AE48">
            <v>11816.9</v>
          </cell>
          <cell r="AF48">
            <v>99070.91</v>
          </cell>
          <cell r="AG48">
            <v>13015.64</v>
          </cell>
          <cell r="AH48">
            <v>222754.68999999992</v>
          </cell>
          <cell r="AI48">
            <v>17.114386</v>
          </cell>
          <cell r="AJ48">
            <v>16.656053</v>
          </cell>
          <cell r="AK48">
            <v>37110.22</v>
          </cell>
          <cell r="AL48">
            <v>2.8512019999999998</v>
          </cell>
          <cell r="AM48">
            <v>2.3928690000000001</v>
          </cell>
          <cell r="AN48">
            <v>3105.03</v>
          </cell>
          <cell r="AO48">
            <v>46279.03</v>
          </cell>
          <cell r="AP48">
            <v>3.5556480000000001</v>
          </cell>
          <cell r="AY48">
            <v>59</v>
          </cell>
          <cell r="AZ48">
            <v>1.6999999999999999E-3</v>
          </cell>
          <cell r="BA48">
            <v>1.7049999999999999E-2</v>
          </cell>
          <cell r="BB48">
            <v>1.289E-2</v>
          </cell>
          <cell r="BC48">
            <v>3.4199999999999999E-3</v>
          </cell>
          <cell r="BD48">
            <v>4.6600000000000001E-3</v>
          </cell>
          <cell r="BE48">
            <v>8.5249999999999996E-3</v>
          </cell>
          <cell r="BF48">
            <v>3.4199999999999999E-3</v>
          </cell>
          <cell r="BG48">
            <v>90145.44</v>
          </cell>
          <cell r="BH48">
            <v>7323.76</v>
          </cell>
          <cell r="BI48">
            <v>97469.2</v>
          </cell>
          <cell r="BJ48">
            <v>26.64</v>
          </cell>
          <cell r="BK48">
            <v>0.53400000000000003</v>
          </cell>
          <cell r="BL48">
            <v>60.42</v>
          </cell>
          <cell r="BM48">
            <v>0.19900000000000001</v>
          </cell>
          <cell r="BN48">
            <v>22.13</v>
          </cell>
          <cell r="BO48">
            <v>0.53400000000000003</v>
          </cell>
          <cell r="BP48">
            <v>12805.21</v>
          </cell>
          <cell r="BQ48">
            <v>222552.33000000002</v>
          </cell>
          <cell r="BR48">
            <v>17.379826999999999</v>
          </cell>
          <cell r="BS48">
            <v>16.921493999999999</v>
          </cell>
          <cell r="BT48">
            <v>4.6600000000000001E-3</v>
          </cell>
          <cell r="BU48">
            <v>95752.15</v>
          </cell>
          <cell r="BV48">
            <v>12579.63</v>
          </cell>
          <cell r="BW48">
            <v>218093.68000000005</v>
          </cell>
          <cell r="BX48">
            <v>17.337050000000001</v>
          </cell>
          <cell r="BY48">
            <v>16.878717000000002</v>
          </cell>
          <cell r="BZ48">
            <v>343.71</v>
          </cell>
          <cell r="CA48">
            <v>10249.400000000003</v>
          </cell>
          <cell r="CB48">
            <v>0.80040900000000004</v>
          </cell>
          <cell r="CC48">
            <v>11843.04</v>
          </cell>
          <cell r="CD48">
            <v>100529.63</v>
          </cell>
          <cell r="CE48">
            <v>13207.28</v>
          </cell>
          <cell r="CF48">
            <v>246646.63000000003</v>
          </cell>
          <cell r="CG48">
            <v>18.675051</v>
          </cell>
          <cell r="CH48">
            <v>18.216718</v>
          </cell>
          <cell r="CI48">
            <v>37807.79</v>
          </cell>
          <cell r="CJ48">
            <v>2.8626480000000001</v>
          </cell>
          <cell r="CK48">
            <v>2.404315</v>
          </cell>
          <cell r="CL48">
            <v>1336.1</v>
          </cell>
          <cell r="CM48">
            <v>13080.08</v>
          </cell>
          <cell r="CN48">
            <v>0.99036900000000005</v>
          </cell>
        </row>
        <row r="49">
          <cell r="A49">
            <v>60</v>
          </cell>
          <cell r="B49">
            <v>3.9699999999999996E-3</v>
          </cell>
          <cell r="C49">
            <v>2.7050000000000001E-2</v>
          </cell>
          <cell r="D49">
            <v>1.7590000000000001E-2</v>
          </cell>
          <cell r="E49">
            <v>5.9699999999999996E-3</v>
          </cell>
          <cell r="F49">
            <v>5.9699999999999996E-3</v>
          </cell>
          <cell r="G49">
            <v>1.3525000000000001E-2</v>
          </cell>
          <cell r="H49">
            <v>5.9699999999999996E-3</v>
          </cell>
          <cell r="I49">
            <v>88668.31</v>
          </cell>
          <cell r="J49">
            <v>6458.77</v>
          </cell>
          <cell r="K49">
            <v>95127.08</v>
          </cell>
          <cell r="L49">
            <v>22.37</v>
          </cell>
          <cell r="M49">
            <v>0.80600000000000005</v>
          </cell>
          <cell r="N49">
            <v>57.1</v>
          </cell>
          <cell r="O49">
            <v>0.33200000000000002</v>
          </cell>
          <cell r="P49">
            <v>18.59</v>
          </cell>
          <cell r="Q49">
            <v>0.80600000000000005</v>
          </cell>
          <cell r="R49">
            <v>12074.89</v>
          </cell>
          <cell r="S49">
            <v>186588.76999999996</v>
          </cell>
          <cell r="T49">
            <v>15.452627</v>
          </cell>
          <cell r="U49">
            <v>14.994294</v>
          </cell>
          <cell r="V49">
            <v>5.9699999999999996E-3</v>
          </cell>
          <cell r="W49">
            <v>94422.21</v>
          </cell>
          <cell r="X49">
            <v>11985.42</v>
          </cell>
          <cell r="Y49">
            <v>189573.78</v>
          </cell>
          <cell r="Z49">
            <v>15.817033</v>
          </cell>
          <cell r="AA49">
            <v>15.358700000000001</v>
          </cell>
          <cell r="AB49">
            <v>991.31</v>
          </cell>
          <cell r="AC49">
            <v>39354.17</v>
          </cell>
          <cell r="AD49">
            <v>3.2591739999999998</v>
          </cell>
          <cell r="AE49">
            <v>11255.05</v>
          </cell>
          <cell r="AF49">
            <v>97383.73</v>
          </cell>
          <cell r="AG49">
            <v>12361.34</v>
          </cell>
          <cell r="AH49">
            <v>209739.04999999993</v>
          </cell>
          <cell r="AI49">
            <v>16.967338999999999</v>
          </cell>
          <cell r="AJ49">
            <v>16.509005999999999</v>
          </cell>
          <cell r="AK49">
            <v>24094.58</v>
          </cell>
          <cell r="AL49">
            <v>1.9491879999999999</v>
          </cell>
          <cell r="AM49">
            <v>1.490855</v>
          </cell>
          <cell r="AN49">
            <v>2990.07</v>
          </cell>
          <cell r="AO49">
            <v>43174</v>
          </cell>
          <cell r="AP49">
            <v>3.4926629999999999</v>
          </cell>
          <cell r="AY49">
            <v>60</v>
          </cell>
          <cell r="AZ49">
            <v>1.83E-3</v>
          </cell>
          <cell r="BA49">
            <v>2.051E-2</v>
          </cell>
          <cell r="BB49">
            <v>1.363E-2</v>
          </cell>
          <cell r="BC49">
            <v>3.82E-3</v>
          </cell>
          <cell r="BD49">
            <v>5.1900000000000002E-3</v>
          </cell>
          <cell r="BE49">
            <v>1.0255E-2</v>
          </cell>
          <cell r="BF49">
            <v>3.82E-3</v>
          </cell>
          <cell r="BG49">
            <v>89223.7</v>
          </cell>
          <cell r="BH49">
            <v>7992.86</v>
          </cell>
          <cell r="BI49">
            <v>97216.56</v>
          </cell>
          <cell r="BJ49">
            <v>25.71</v>
          </cell>
          <cell r="BK49">
            <v>0.53</v>
          </cell>
          <cell r="BL49">
            <v>61.38</v>
          </cell>
          <cell r="BM49">
            <v>0.16800000000000001</v>
          </cell>
          <cell r="BN49">
            <v>22.27</v>
          </cell>
          <cell r="BO49">
            <v>0.53</v>
          </cell>
          <cell r="BP49">
            <v>12340.12</v>
          </cell>
          <cell r="BQ49">
            <v>209747.12000000002</v>
          </cell>
          <cell r="BR49">
            <v>16.997170000000001</v>
          </cell>
          <cell r="BS49">
            <v>16.538837000000001</v>
          </cell>
          <cell r="BT49">
            <v>5.1900000000000002E-3</v>
          </cell>
          <cell r="BU49">
            <v>95305.94</v>
          </cell>
          <cell r="BV49">
            <v>12097.59</v>
          </cell>
          <cell r="BW49">
            <v>205514.05000000005</v>
          </cell>
          <cell r="BX49">
            <v>16.988015999999998</v>
          </cell>
          <cell r="BY49">
            <v>16.529682999999999</v>
          </cell>
          <cell r="BZ49">
            <v>357.94</v>
          </cell>
          <cell r="CA49">
            <v>9905.690000000006</v>
          </cell>
          <cell r="CB49">
            <v>0.80272200000000005</v>
          </cell>
          <cell r="CC49">
            <v>11325.55</v>
          </cell>
          <cell r="CD49">
            <v>99233.8</v>
          </cell>
          <cell r="CE49">
            <v>12596.17</v>
          </cell>
          <cell r="CF49">
            <v>233439.35000000003</v>
          </cell>
          <cell r="CG49">
            <v>18.532565999999999</v>
          </cell>
          <cell r="CH49">
            <v>18.074233</v>
          </cell>
          <cell r="CI49">
            <v>24600.510000000002</v>
          </cell>
          <cell r="CJ49">
            <v>1.9530149999999999</v>
          </cell>
          <cell r="CK49">
            <v>1.4946820000000001</v>
          </cell>
          <cell r="CL49">
            <v>1303.6400000000001</v>
          </cell>
          <cell r="CM49">
            <v>11743.98</v>
          </cell>
          <cell r="CN49">
            <v>0.93234499999999998</v>
          </cell>
        </row>
        <row r="50">
          <cell r="A50">
            <v>61</v>
          </cell>
          <cell r="B50">
            <v>4.3299999999999996E-3</v>
          </cell>
          <cell r="C50">
            <v>3.44E-2</v>
          </cell>
          <cell r="D50">
            <v>1.8159999999999999E-2</v>
          </cell>
          <cell r="E50">
            <v>6.7200000000000003E-3</v>
          </cell>
          <cell r="F50">
            <v>6.7200000000000003E-3</v>
          </cell>
          <cell r="G50">
            <v>1.72E-2</v>
          </cell>
          <cell r="H50">
            <v>6.7200000000000003E-3</v>
          </cell>
          <cell r="I50">
            <v>87117.06</v>
          </cell>
          <cell r="J50">
            <v>7533.76</v>
          </cell>
          <cell r="K50">
            <v>94650.82</v>
          </cell>
          <cell r="L50">
            <v>21.48</v>
          </cell>
          <cell r="M50">
            <v>0.80600000000000005</v>
          </cell>
          <cell r="N50">
            <v>58.1</v>
          </cell>
          <cell r="O50">
            <v>0.27500000000000002</v>
          </cell>
          <cell r="P50">
            <v>18.73</v>
          </cell>
          <cell r="Q50">
            <v>0.80600000000000005</v>
          </cell>
          <cell r="R50">
            <v>11608.15</v>
          </cell>
          <cell r="S50">
            <v>174513.87999999992</v>
          </cell>
          <cell r="T50">
            <v>15.033738</v>
          </cell>
          <cell r="U50">
            <v>14.575405</v>
          </cell>
          <cell r="V50">
            <v>6.7200000000000003E-3</v>
          </cell>
          <cell r="W50">
            <v>93858.51</v>
          </cell>
          <cell r="X50">
            <v>11510.98</v>
          </cell>
          <cell r="Y50">
            <v>177588.36000000002</v>
          </cell>
          <cell r="Z50">
            <v>15.427735999999999</v>
          </cell>
          <cell r="AA50">
            <v>14.969403</v>
          </cell>
          <cell r="AB50">
            <v>1051.73</v>
          </cell>
          <cell r="AC50">
            <v>38362.86</v>
          </cell>
          <cell r="AD50">
            <v>3.304821</v>
          </cell>
          <cell r="AE50">
            <v>10684.2</v>
          </cell>
          <cell r="AF50">
            <v>95670.75</v>
          </cell>
          <cell r="AG50">
            <v>11733.24</v>
          </cell>
          <cell r="AH50">
            <v>197377.7099999999</v>
          </cell>
          <cell r="AI50">
            <v>16.822098</v>
          </cell>
          <cell r="AJ50">
            <v>16.363765000000001</v>
          </cell>
          <cell r="AK50">
            <v>11733.24</v>
          </cell>
          <cell r="AL50">
            <v>1</v>
          </cell>
          <cell r="AM50">
            <v>0.54166700000000001</v>
          </cell>
          <cell r="AN50">
            <v>2872.8</v>
          </cell>
          <cell r="AO50">
            <v>40183.93</v>
          </cell>
          <cell r="AP50">
            <v>3.4247939999999999</v>
          </cell>
          <cell r="AY50">
            <v>61</v>
          </cell>
          <cell r="AZ50">
            <v>1.9499999999999999E-3</v>
          </cell>
          <cell r="BA50">
            <v>2.4719999999999999E-2</v>
          </cell>
          <cell r="BB50">
            <v>1.436E-2</v>
          </cell>
          <cell r="BC50">
            <v>4.2599999999999999E-3</v>
          </cell>
          <cell r="BD50">
            <v>5.79E-3</v>
          </cell>
          <cell r="BE50">
            <v>1.2359999999999999E-2</v>
          </cell>
          <cell r="BF50">
            <v>4.2599999999999999E-3</v>
          </cell>
          <cell r="BG50">
            <v>88145.43</v>
          </cell>
          <cell r="BH50">
            <v>8792.6299999999992</v>
          </cell>
          <cell r="BI50">
            <v>96938.06</v>
          </cell>
          <cell r="BJ50">
            <v>24.78</v>
          </cell>
          <cell r="BK50">
            <v>0.52600000000000002</v>
          </cell>
          <cell r="BL50">
            <v>62.34</v>
          </cell>
          <cell r="BM50">
            <v>0.13900000000000001</v>
          </cell>
          <cell r="BN50">
            <v>22.41</v>
          </cell>
          <cell r="BO50">
            <v>0.52600000000000002</v>
          </cell>
          <cell r="BP50">
            <v>11888.66</v>
          </cell>
          <cell r="BQ50">
            <v>197407.00000000003</v>
          </cell>
          <cell r="BR50">
            <v>16.604647</v>
          </cell>
          <cell r="BS50">
            <v>16.146314</v>
          </cell>
          <cell r="BT50">
            <v>5.79E-3</v>
          </cell>
          <cell r="BU50">
            <v>94811.3</v>
          </cell>
          <cell r="BV50">
            <v>11627.83</v>
          </cell>
          <cell r="BW50">
            <v>193416.46000000005</v>
          </cell>
          <cell r="BX50">
            <v>16.633925999999999</v>
          </cell>
          <cell r="BY50">
            <v>16.175592999999999</v>
          </cell>
          <cell r="BZ50">
            <v>371.35</v>
          </cell>
          <cell r="CA50">
            <v>9547.7500000000036</v>
          </cell>
          <cell r="CB50">
            <v>0.80309699999999995</v>
          </cell>
          <cell r="CC50">
            <v>10810.32</v>
          </cell>
          <cell r="CD50">
            <v>97881.24</v>
          </cell>
          <cell r="CE50">
            <v>12004.34</v>
          </cell>
          <cell r="CF50">
            <v>220843.18000000002</v>
          </cell>
          <cell r="CG50">
            <v>18.396944999999999</v>
          </cell>
          <cell r="CH50">
            <v>17.938611999999999</v>
          </cell>
          <cell r="CI50">
            <v>12004.34</v>
          </cell>
          <cell r="CJ50">
            <v>1</v>
          </cell>
          <cell r="CK50">
            <v>0.54166700000000001</v>
          </cell>
          <cell r="CL50">
            <v>1263.94</v>
          </cell>
          <cell r="CM50">
            <v>10440.34</v>
          </cell>
          <cell r="CN50">
            <v>0.86971399999999999</v>
          </cell>
        </row>
        <row r="51">
          <cell r="A51">
            <v>62</v>
          </cell>
          <cell r="B51">
            <v>4.7200000000000002E-3</v>
          </cell>
          <cell r="C51">
            <v>4.079E-2</v>
          </cell>
          <cell r="D51">
            <v>1.8769999999999998E-2</v>
          </cell>
          <cell r="E51">
            <v>7.5799999999999999E-3</v>
          </cell>
          <cell r="F51">
            <v>7.5799999999999999E-3</v>
          </cell>
          <cell r="G51">
            <v>2.0395E-2</v>
          </cell>
          <cell r="H51">
            <v>7.5799999999999999E-3</v>
          </cell>
          <cell r="I51">
            <v>85241.43</v>
          </cell>
          <cell r="J51">
            <v>8881.6299999999992</v>
          </cell>
          <cell r="K51">
            <v>93933.37</v>
          </cell>
          <cell r="L51">
            <v>20.64</v>
          </cell>
          <cell r="M51">
            <v>0.80600000000000005</v>
          </cell>
          <cell r="N51">
            <v>59.09</v>
          </cell>
          <cell r="O51">
            <v>0.22800000000000001</v>
          </cell>
          <cell r="P51">
            <v>18.88</v>
          </cell>
          <cell r="Q51">
            <v>0.80600000000000005</v>
          </cell>
          <cell r="R51">
            <v>11130.59</v>
          </cell>
          <cell r="S51">
            <v>162905.72999999995</v>
          </cell>
          <cell r="T51">
            <v>14.635858000000001</v>
          </cell>
          <cell r="U51">
            <v>14.177524999999999</v>
          </cell>
          <cell r="V51">
            <v>7.5799999999999999E-3</v>
          </cell>
          <cell r="W51">
            <v>93227.78</v>
          </cell>
          <cell r="X51">
            <v>11046.98</v>
          </cell>
          <cell r="Y51">
            <v>166077.38</v>
          </cell>
          <cell r="Z51">
            <v>15.033735999999999</v>
          </cell>
          <cell r="AA51">
            <v>14.575403</v>
          </cell>
          <cell r="AB51">
            <v>1114.57</v>
          </cell>
          <cell r="AC51">
            <v>37311.130000000005</v>
          </cell>
          <cell r="AD51">
            <v>3.352125</v>
          </cell>
          <cell r="AE51">
            <v>10100.64</v>
          </cell>
          <cell r="AF51">
            <v>93933.37</v>
          </cell>
          <cell r="AG51">
            <v>11130.59</v>
          </cell>
          <cell r="AH51">
            <v>174036.31999999995</v>
          </cell>
          <cell r="AI51">
            <v>15.635858000000001</v>
          </cell>
          <cell r="AJ51">
            <v>15.177524999999999</v>
          </cell>
          <cell r="AK51">
            <v>11130.59</v>
          </cell>
          <cell r="AL51">
            <v>1</v>
          </cell>
          <cell r="AM51">
            <v>0.54166700000000001</v>
          </cell>
          <cell r="AN51" t="str">
            <v/>
          </cell>
          <cell r="AO51" t="str">
            <v/>
          </cell>
          <cell r="AP51">
            <v>3.352125</v>
          </cell>
          <cell r="AY51">
            <v>62</v>
          </cell>
          <cell r="AZ51">
            <v>2.0899999999999998E-3</v>
          </cell>
          <cell r="BA51">
            <v>2.972E-2</v>
          </cell>
          <cell r="BB51">
            <v>1.5049999999999999E-2</v>
          </cell>
          <cell r="BC51">
            <v>4.7699999999999999E-3</v>
          </cell>
          <cell r="BD51">
            <v>6.3899999999999998E-3</v>
          </cell>
          <cell r="BE51">
            <v>1.486E-2</v>
          </cell>
          <cell r="BF51">
            <v>4.7699999999999999E-3</v>
          </cell>
          <cell r="BG51">
            <v>86884.07</v>
          </cell>
          <cell r="BH51">
            <v>9747.9699999999993</v>
          </cell>
          <cell r="BI51">
            <v>96475.67</v>
          </cell>
          <cell r="BJ51">
            <v>23.89</v>
          </cell>
          <cell r="BK51">
            <v>0.52100000000000002</v>
          </cell>
          <cell r="BL51">
            <v>63.3</v>
          </cell>
          <cell r="BM51">
            <v>0.113</v>
          </cell>
          <cell r="BN51">
            <v>22.55</v>
          </cell>
          <cell r="BO51">
            <v>0.52100000000000002</v>
          </cell>
          <cell r="BP51">
            <v>11431.84</v>
          </cell>
          <cell r="BQ51">
            <v>185518.34000000005</v>
          </cell>
          <cell r="BR51">
            <v>16.228213</v>
          </cell>
          <cell r="BS51">
            <v>15.769880000000001</v>
          </cell>
          <cell r="BT51">
            <v>6.3899999999999998E-3</v>
          </cell>
          <cell r="BU51">
            <v>94262.34</v>
          </cell>
          <cell r="BV51">
            <v>11169.57</v>
          </cell>
          <cell r="BW51">
            <v>181788.63000000003</v>
          </cell>
          <cell r="BX51">
            <v>16.275347</v>
          </cell>
          <cell r="BY51">
            <v>15.817014</v>
          </cell>
          <cell r="BZ51">
            <v>385.37</v>
          </cell>
          <cell r="CA51">
            <v>9176.4000000000051</v>
          </cell>
          <cell r="CB51">
            <v>0.802705</v>
          </cell>
          <cell r="CC51">
            <v>10295.290000000001</v>
          </cell>
          <cell r="CD51">
            <v>96475.67</v>
          </cell>
          <cell r="CE51">
            <v>11431.84</v>
          </cell>
          <cell r="CF51">
            <v>196950.18000000005</v>
          </cell>
          <cell r="CG51">
            <v>17.228213</v>
          </cell>
          <cell r="CH51">
            <v>16.769880000000001</v>
          </cell>
          <cell r="CI51">
            <v>11431.84</v>
          </cell>
          <cell r="CJ51">
            <v>1</v>
          </cell>
          <cell r="CK51">
            <v>0.54166700000000001</v>
          </cell>
          <cell r="CL51" t="str">
            <v/>
          </cell>
          <cell r="CM51" t="str">
            <v/>
          </cell>
          <cell r="CN51">
            <v>0.802705</v>
          </cell>
        </row>
        <row r="52">
          <cell r="A52">
            <v>63</v>
          </cell>
          <cell r="B52">
            <v>5.13E-3</v>
          </cell>
          <cell r="C52">
            <v>4.6219999999999997E-2</v>
          </cell>
          <cell r="D52">
            <v>1.9400000000000001E-2</v>
          </cell>
          <cell r="E52">
            <v>8.5100000000000002E-3</v>
          </cell>
          <cell r="F52">
            <v>8.5100000000000002E-3</v>
          </cell>
          <cell r="G52">
            <v>2.3109999999999999E-2</v>
          </cell>
          <cell r="H52">
            <v>8.5100000000000002E-3</v>
          </cell>
          <cell r="I52" t="str">
            <v/>
          </cell>
          <cell r="J52" t="str">
            <v/>
          </cell>
          <cell r="K52">
            <v>93134</v>
          </cell>
          <cell r="L52">
            <v>19.809999999999999</v>
          </cell>
          <cell r="M52">
            <v>0.80600000000000005</v>
          </cell>
          <cell r="N52">
            <v>60.08</v>
          </cell>
          <cell r="O52">
            <v>0.191</v>
          </cell>
          <cell r="P52">
            <v>19.02</v>
          </cell>
          <cell r="Q52">
            <v>0.80600000000000005</v>
          </cell>
          <cell r="R52">
            <v>10662.68</v>
          </cell>
          <cell r="S52">
            <v>151775.13999999998</v>
          </cell>
          <cell r="T52">
            <v>14.234239000000001</v>
          </cell>
          <cell r="U52">
            <v>13.775906000000001</v>
          </cell>
          <cell r="V52">
            <v>8.5100000000000002E-3</v>
          </cell>
          <cell r="W52">
            <v>92521.11</v>
          </cell>
          <cell r="X52">
            <v>10592.51</v>
          </cell>
          <cell r="Y52">
            <v>155030.39999999999</v>
          </cell>
          <cell r="Z52">
            <v>14.635851000000001</v>
          </cell>
          <cell r="AA52">
            <v>14.177517999999999</v>
          </cell>
          <cell r="AB52">
            <v>1173.06</v>
          </cell>
          <cell r="AC52">
            <v>36196.560000000005</v>
          </cell>
          <cell r="AD52">
            <v>3.3946960000000002</v>
          </cell>
          <cell r="AE52" t="str">
            <v/>
          </cell>
          <cell r="AF52">
            <v>93134</v>
          </cell>
          <cell r="AG52" t="str">
            <v/>
          </cell>
          <cell r="AH52">
            <v>151775.13999999998</v>
          </cell>
          <cell r="AI52" t="str">
            <v/>
          </cell>
          <cell r="AJ52" t="str">
            <v/>
          </cell>
          <cell r="AK52" t="str">
            <v/>
          </cell>
          <cell r="AL52" t="str">
            <v/>
          </cell>
          <cell r="AM52" t="str">
            <v/>
          </cell>
          <cell r="AN52" t="str">
            <v/>
          </cell>
          <cell r="AO52" t="str">
            <v/>
          </cell>
          <cell r="AP52" t="str">
            <v/>
          </cell>
          <cell r="AY52">
            <v>63</v>
          </cell>
          <cell r="AZ52">
            <v>2.2200000000000002E-3</v>
          </cell>
          <cell r="BA52">
            <v>3.5610000000000003E-2</v>
          </cell>
          <cell r="BB52">
            <v>1.5689999999999999E-2</v>
          </cell>
          <cell r="BC52">
            <v>5.3299999999999997E-3</v>
          </cell>
          <cell r="BD52">
            <v>7.0099999999999997E-3</v>
          </cell>
          <cell r="BE52">
            <v>1.7805000000000001E-2</v>
          </cell>
          <cell r="BF52">
            <v>5.3299999999999997E-3</v>
          </cell>
          <cell r="BG52" t="str">
            <v/>
          </cell>
          <cell r="BH52" t="str">
            <v/>
          </cell>
          <cell r="BI52">
            <v>95961.45</v>
          </cell>
          <cell r="BJ52">
            <v>23.02</v>
          </cell>
          <cell r="BK52">
            <v>0.51600000000000001</v>
          </cell>
          <cell r="BL52">
            <v>64.25</v>
          </cell>
          <cell r="BM52">
            <v>8.8999999999999996E-2</v>
          </cell>
          <cell r="BN52">
            <v>22.67</v>
          </cell>
          <cell r="BO52">
            <v>0.51600000000000001</v>
          </cell>
          <cell r="BP52">
            <v>10986.38</v>
          </cell>
          <cell r="BQ52">
            <v>174086.50000000006</v>
          </cell>
          <cell r="BR52">
            <v>15.845665</v>
          </cell>
          <cell r="BS52">
            <v>15.387332000000001</v>
          </cell>
          <cell r="BT52">
            <v>7.0099999999999997E-3</v>
          </cell>
          <cell r="BU52">
            <v>93660</v>
          </cell>
          <cell r="BV52">
            <v>10722.9</v>
          </cell>
          <cell r="BW52">
            <v>170619.06</v>
          </cell>
          <cell r="BX52">
            <v>15.911652999999999</v>
          </cell>
          <cell r="BY52">
            <v>15.45332</v>
          </cell>
          <cell r="BZ52">
            <v>398.03</v>
          </cell>
          <cell r="CA52">
            <v>8791.0300000000043</v>
          </cell>
          <cell r="CB52">
            <v>0.80017499999999997</v>
          </cell>
          <cell r="CC52" t="str">
            <v/>
          </cell>
          <cell r="CD52">
            <v>95961.45</v>
          </cell>
          <cell r="CE52" t="str">
            <v/>
          </cell>
          <cell r="CF52">
            <v>174086.50000000006</v>
          </cell>
          <cell r="CG52" t="str">
            <v/>
          </cell>
          <cell r="CH52" t="str">
            <v/>
          </cell>
          <cell r="CI52" t="str">
            <v/>
          </cell>
          <cell r="CJ52" t="str">
            <v/>
          </cell>
          <cell r="CK52" t="str">
            <v/>
          </cell>
          <cell r="CL52" t="str">
            <v/>
          </cell>
          <cell r="CM52" t="str">
            <v/>
          </cell>
          <cell r="CN52" t="str">
            <v/>
          </cell>
        </row>
        <row r="53">
          <cell r="A53">
            <v>64</v>
          </cell>
          <cell r="B53">
            <v>5.5599999999999998E-3</v>
          </cell>
          <cell r="C53">
            <v>5.0680000000000003E-2</v>
          </cell>
          <cell r="D53">
            <v>2.0049999999999998E-2</v>
          </cell>
          <cell r="E53">
            <v>9.5099999999999994E-3</v>
          </cell>
          <cell r="F53">
            <v>9.5099999999999994E-3</v>
          </cell>
          <cell r="G53">
            <v>2.5340000000000001E-2</v>
          </cell>
          <cell r="H53">
            <v>9.5099999999999994E-3</v>
          </cell>
          <cell r="I53" t="str">
            <v/>
          </cell>
          <cell r="J53" t="str">
            <v/>
          </cell>
          <cell r="K53">
            <v>92248.3</v>
          </cell>
          <cell r="L53">
            <v>18.989999999999998</v>
          </cell>
          <cell r="M53">
            <v>0.80500000000000005</v>
          </cell>
          <cell r="N53">
            <v>61.06</v>
          </cell>
          <cell r="O53">
            <v>0.16300000000000001</v>
          </cell>
          <cell r="P53">
            <v>19.16</v>
          </cell>
          <cell r="Q53">
            <v>0.80500000000000005</v>
          </cell>
          <cell r="R53">
            <v>10204.129999999999</v>
          </cell>
          <cell r="S53">
            <v>141112.46</v>
          </cell>
          <cell r="T53">
            <v>13.828956</v>
          </cell>
          <cell r="U53">
            <v>13.370623</v>
          </cell>
          <cell r="V53">
            <v>9.5099999999999994E-3</v>
          </cell>
          <cell r="W53">
            <v>91733.759999999995</v>
          </cell>
          <cell r="X53">
            <v>10147.209999999999</v>
          </cell>
          <cell r="Y53">
            <v>144437.88999999998</v>
          </cell>
          <cell r="Z53">
            <v>14.234247</v>
          </cell>
          <cell r="AA53">
            <v>13.775914</v>
          </cell>
          <cell r="AB53">
            <v>1226.92</v>
          </cell>
          <cell r="AC53">
            <v>35023.5</v>
          </cell>
          <cell r="AD53">
            <v>3.4322870000000001</v>
          </cell>
          <cell r="AE53" t="str">
            <v/>
          </cell>
          <cell r="AF53">
            <v>92248.3</v>
          </cell>
          <cell r="AG53" t="str">
            <v/>
          </cell>
          <cell r="AH53">
            <v>141112.46</v>
          </cell>
          <cell r="AI53" t="str">
            <v/>
          </cell>
          <cell r="AJ53" t="str">
            <v/>
          </cell>
          <cell r="AK53" t="str">
            <v/>
          </cell>
          <cell r="AL53" t="str">
            <v/>
          </cell>
          <cell r="AM53" t="str">
            <v/>
          </cell>
          <cell r="AN53" t="str">
            <v/>
          </cell>
          <cell r="AO53" t="str">
            <v/>
          </cell>
          <cell r="AP53" t="str">
            <v/>
          </cell>
          <cell r="AY53">
            <v>64</v>
          </cell>
          <cell r="AZ53">
            <v>2.3600000000000001E-3</v>
          </cell>
          <cell r="BA53">
            <v>4.2470000000000001E-2</v>
          </cell>
          <cell r="BB53">
            <v>1.6279999999999999E-2</v>
          </cell>
          <cell r="BC53">
            <v>5.9699999999999996E-3</v>
          </cell>
          <cell r="BD53">
            <v>7.62E-3</v>
          </cell>
          <cell r="BE53">
            <v>2.1235E-2</v>
          </cell>
          <cell r="BF53">
            <v>5.9699999999999996E-3</v>
          </cell>
          <cell r="BG53" t="str">
            <v/>
          </cell>
          <cell r="BH53" t="str">
            <v/>
          </cell>
          <cell r="BI53">
            <v>95388.56</v>
          </cell>
          <cell r="BJ53">
            <v>22.16</v>
          </cell>
          <cell r="BK53">
            <v>0.51</v>
          </cell>
          <cell r="BL53">
            <v>65.209999999999994</v>
          </cell>
          <cell r="BM53">
            <v>6.7000000000000004E-2</v>
          </cell>
          <cell r="BN53">
            <v>22.79</v>
          </cell>
          <cell r="BO53">
            <v>0.51</v>
          </cell>
          <cell r="BP53">
            <v>10551.49</v>
          </cell>
          <cell r="BQ53">
            <v>163100.12000000002</v>
          </cell>
          <cell r="BR53">
            <v>15.457544</v>
          </cell>
          <cell r="BS53">
            <v>14.999211000000001</v>
          </cell>
          <cell r="BT53">
            <v>7.62E-3</v>
          </cell>
          <cell r="BU53">
            <v>93003.44</v>
          </cell>
          <cell r="BV53">
            <v>10287.66</v>
          </cell>
          <cell r="BW53">
            <v>159896.16000000003</v>
          </cell>
          <cell r="BX53">
            <v>15.54252</v>
          </cell>
          <cell r="BY53">
            <v>15.084187</v>
          </cell>
          <cell r="BZ53">
            <v>410.96</v>
          </cell>
          <cell r="CA53">
            <v>8393.0000000000036</v>
          </cell>
          <cell r="CB53">
            <v>0.79543299999999995</v>
          </cell>
          <cell r="CC53" t="str">
            <v/>
          </cell>
          <cell r="CD53">
            <v>95388.56</v>
          </cell>
          <cell r="CE53" t="str">
            <v/>
          </cell>
          <cell r="CF53">
            <v>163100.12000000002</v>
          </cell>
          <cell r="CG53" t="str">
            <v/>
          </cell>
          <cell r="CH53" t="str">
            <v/>
          </cell>
          <cell r="CI53" t="str">
            <v/>
          </cell>
          <cell r="CJ53" t="str">
            <v/>
          </cell>
          <cell r="CK53" t="str">
            <v/>
          </cell>
          <cell r="CL53" t="str">
            <v/>
          </cell>
          <cell r="CM53" t="str">
            <v/>
          </cell>
          <cell r="CN53" t="str">
            <v/>
          </cell>
        </row>
        <row r="54">
          <cell r="A54">
            <v>65</v>
          </cell>
          <cell r="B54">
            <v>0</v>
          </cell>
          <cell r="C54">
            <v>0</v>
          </cell>
          <cell r="D54">
            <v>1.064E-2</v>
          </cell>
          <cell r="E54">
            <v>1.064E-2</v>
          </cell>
          <cell r="F54">
            <v>1.064E-2</v>
          </cell>
          <cell r="G54">
            <v>0</v>
          </cell>
          <cell r="H54">
            <v>1.064E-2</v>
          </cell>
          <cell r="I54" t="str">
            <v/>
          </cell>
          <cell r="J54" t="str">
            <v/>
          </cell>
          <cell r="K54">
            <v>91266.78</v>
          </cell>
          <cell r="L54">
            <v>18.190000000000001</v>
          </cell>
          <cell r="M54">
            <v>0.80500000000000005</v>
          </cell>
          <cell r="N54">
            <v>62.04</v>
          </cell>
          <cell r="O54">
            <v>0.13900000000000001</v>
          </cell>
          <cell r="P54">
            <v>19.309999999999999</v>
          </cell>
          <cell r="Q54">
            <v>0.80500000000000005</v>
          </cell>
          <cell r="R54">
            <v>9754.16</v>
          </cell>
          <cell r="S54">
            <v>130908.33000000002</v>
          </cell>
          <cell r="T54">
            <v>13.420769</v>
          </cell>
          <cell r="U54">
            <v>12.962436</v>
          </cell>
          <cell r="V54">
            <v>1.064E-2</v>
          </cell>
          <cell r="W54">
            <v>90861.37</v>
          </cell>
          <cell r="X54">
            <v>9710.83</v>
          </cell>
          <cell r="Y54">
            <v>134290.68</v>
          </cell>
          <cell r="Z54">
            <v>13.82896</v>
          </cell>
          <cell r="AA54">
            <v>13.370627000000001</v>
          </cell>
          <cell r="AB54">
            <v>1282.44</v>
          </cell>
          <cell r="AC54">
            <v>33796.58</v>
          </cell>
          <cell r="AD54">
            <v>3.4648379999999999</v>
          </cell>
          <cell r="AE54" t="str">
            <v/>
          </cell>
          <cell r="AF54">
            <v>91266.78</v>
          </cell>
          <cell r="AG54" t="str">
            <v/>
          </cell>
          <cell r="AH54">
            <v>130908.33000000002</v>
          </cell>
          <cell r="AI54" t="str">
            <v/>
          </cell>
          <cell r="AJ54" t="str">
            <v/>
          </cell>
          <cell r="AK54" t="str">
            <v/>
          </cell>
          <cell r="AL54" t="str">
            <v/>
          </cell>
          <cell r="AM54" t="str">
            <v/>
          </cell>
          <cell r="AN54" t="str">
            <v/>
          </cell>
          <cell r="AO54" t="str">
            <v/>
          </cell>
          <cell r="AP54" t="str">
            <v/>
          </cell>
          <cell r="AY54">
            <v>65</v>
          </cell>
          <cell r="AZ54">
            <v>0</v>
          </cell>
          <cell r="BA54">
            <v>0</v>
          </cell>
          <cell r="BB54">
            <v>6.5199999999999998E-3</v>
          </cell>
          <cell r="BC54">
            <v>6.5199999999999998E-3</v>
          </cell>
          <cell r="BD54">
            <v>8.2500000000000004E-3</v>
          </cell>
          <cell r="BE54">
            <v>0</v>
          </cell>
          <cell r="BF54">
            <v>6.5199999999999998E-3</v>
          </cell>
          <cell r="BG54" t="str">
            <v/>
          </cell>
          <cell r="BH54" t="str">
            <v/>
          </cell>
          <cell r="BI54">
            <v>94766.63</v>
          </cell>
          <cell r="BJ54">
            <v>21.3</v>
          </cell>
          <cell r="BK54">
            <v>0.504</v>
          </cell>
          <cell r="BL54">
            <v>66.16</v>
          </cell>
          <cell r="BM54">
            <v>4.9000000000000002E-2</v>
          </cell>
          <cell r="BN54">
            <v>22.9</v>
          </cell>
          <cell r="BO54">
            <v>0.504</v>
          </cell>
          <cell r="BP54">
            <v>10128.209999999999</v>
          </cell>
          <cell r="BQ54">
            <v>152548.63000000003</v>
          </cell>
          <cell r="BR54">
            <v>15.061756000000001</v>
          </cell>
          <cell r="BS54">
            <v>14.603422999999999</v>
          </cell>
          <cell r="BT54">
            <v>8.2500000000000004E-3</v>
          </cell>
          <cell r="BU54">
            <v>92294.75</v>
          </cell>
          <cell r="BV54">
            <v>9864.0300000000007</v>
          </cell>
          <cell r="BW54">
            <v>149608.50000000003</v>
          </cell>
          <cell r="BX54">
            <v>15.167077000000001</v>
          </cell>
          <cell r="BY54">
            <v>14.708743999999999</v>
          </cell>
          <cell r="BZ54">
            <v>412.61</v>
          </cell>
          <cell r="CA54">
            <v>7982.04</v>
          </cell>
          <cell r="CB54">
            <v>0.78810000000000002</v>
          </cell>
          <cell r="CC54" t="str">
            <v/>
          </cell>
          <cell r="CD54">
            <v>94766.63</v>
          </cell>
          <cell r="CE54" t="str">
            <v/>
          </cell>
          <cell r="CF54">
            <v>152548.63000000003</v>
          </cell>
          <cell r="CG54" t="str">
            <v/>
          </cell>
          <cell r="CH54" t="str">
            <v/>
          </cell>
          <cell r="CI54" t="str">
            <v/>
          </cell>
          <cell r="CJ54" t="str">
            <v/>
          </cell>
          <cell r="CK54" t="str">
            <v/>
          </cell>
          <cell r="CL54" t="str">
            <v/>
          </cell>
          <cell r="CM54" t="str">
            <v/>
          </cell>
          <cell r="CN54" t="str">
            <v/>
          </cell>
        </row>
        <row r="55">
          <cell r="A55">
            <v>66</v>
          </cell>
          <cell r="B55">
            <v>0</v>
          </cell>
          <cell r="C55">
            <v>0</v>
          </cell>
          <cell r="D55">
            <v>1.175E-2</v>
          </cell>
          <cell r="E55">
            <v>1.175E-2</v>
          </cell>
          <cell r="F55">
            <v>1.175E-2</v>
          </cell>
          <cell r="G55">
            <v>0</v>
          </cell>
          <cell r="H55">
            <v>1.175E-2</v>
          </cell>
          <cell r="I55" t="str">
            <v/>
          </cell>
          <cell r="J55" t="str">
            <v/>
          </cell>
          <cell r="K55">
            <v>90194.4</v>
          </cell>
          <cell r="L55">
            <v>17.399999999999999</v>
          </cell>
          <cell r="M55">
            <v>0.80400000000000005</v>
          </cell>
          <cell r="N55">
            <v>63.01</v>
          </cell>
          <cell r="O55">
            <v>0.11799999999999999</v>
          </cell>
          <cell r="P55">
            <v>19.45</v>
          </cell>
          <cell r="Q55">
            <v>0.80400000000000005</v>
          </cell>
          <cell r="R55">
            <v>9313.58</v>
          </cell>
          <cell r="S55">
            <v>121154.17000000001</v>
          </cell>
          <cell r="T55">
            <v>13.008335000000001</v>
          </cell>
          <cell r="U55">
            <v>12.550001999999999</v>
          </cell>
          <cell r="V55">
            <v>1.175E-2</v>
          </cell>
          <cell r="W55">
            <v>89894.61</v>
          </cell>
          <cell r="X55">
            <v>9282.6200000000008</v>
          </cell>
          <cell r="Y55">
            <v>124579.85000000002</v>
          </cell>
          <cell r="Z55">
            <v>13.420764</v>
          </cell>
          <cell r="AA55">
            <v>12.962431</v>
          </cell>
          <cell r="AB55">
            <v>1320.01</v>
          </cell>
          <cell r="AC55">
            <v>32514.14</v>
          </cell>
          <cell r="AD55">
            <v>3.4910459999999999</v>
          </cell>
          <cell r="AE55" t="str">
            <v/>
          </cell>
          <cell r="AF55">
            <v>90194.4</v>
          </cell>
          <cell r="AG55" t="str">
            <v/>
          </cell>
          <cell r="AH55">
            <v>121154.17000000001</v>
          </cell>
          <cell r="AI55" t="str">
            <v/>
          </cell>
          <cell r="AJ55" t="str">
            <v/>
          </cell>
          <cell r="AK55" t="str">
            <v/>
          </cell>
          <cell r="AL55" t="str">
            <v/>
          </cell>
          <cell r="AM55" t="str">
            <v/>
          </cell>
          <cell r="AN55" t="str">
            <v/>
          </cell>
          <cell r="AO55" t="str">
            <v/>
          </cell>
          <cell r="AP55" t="str">
            <v/>
          </cell>
          <cell r="AY55">
            <v>66</v>
          </cell>
          <cell r="AZ55">
            <v>0</v>
          </cell>
          <cell r="BA55">
            <v>0</v>
          </cell>
          <cell r="BB55">
            <v>7.0299999999999998E-3</v>
          </cell>
          <cell r="BC55">
            <v>7.0299999999999998E-3</v>
          </cell>
          <cell r="BD55">
            <v>8.8800000000000007E-3</v>
          </cell>
          <cell r="BE55">
            <v>0</v>
          </cell>
          <cell r="BF55">
            <v>7.0299999999999998E-3</v>
          </cell>
          <cell r="BG55" t="str">
            <v/>
          </cell>
          <cell r="BH55" t="str">
            <v/>
          </cell>
          <cell r="BI55">
            <v>94100.42</v>
          </cell>
          <cell r="BJ55">
            <v>20.440000000000001</v>
          </cell>
          <cell r="BK55">
            <v>0.497</v>
          </cell>
          <cell r="BL55">
            <v>67.11</v>
          </cell>
          <cell r="BM55">
            <v>3.3000000000000002E-2</v>
          </cell>
          <cell r="BN55">
            <v>23</v>
          </cell>
          <cell r="BO55">
            <v>0.497</v>
          </cell>
          <cell r="BP55">
            <v>9716.92</v>
          </cell>
          <cell r="BQ55">
            <v>142420.42000000007</v>
          </cell>
          <cell r="BR55">
            <v>14.656950999999999</v>
          </cell>
          <cell r="BS55">
            <v>14.198618</v>
          </cell>
          <cell r="BT55">
            <v>8.8800000000000007E-3</v>
          </cell>
          <cell r="BU55">
            <v>91533.32</v>
          </cell>
          <cell r="BV55">
            <v>9451.83</v>
          </cell>
          <cell r="BW55">
            <v>139744.47000000003</v>
          </cell>
          <cell r="BX55">
            <v>14.784910999999999</v>
          </cell>
          <cell r="BY55">
            <v>14.326578</v>
          </cell>
          <cell r="BZ55">
            <v>407.36</v>
          </cell>
          <cell r="CA55">
            <v>7569.4299999999994</v>
          </cell>
          <cell r="CB55">
            <v>0.77899499999999999</v>
          </cell>
          <cell r="CC55" t="str">
            <v/>
          </cell>
          <cell r="CD55">
            <v>94100.42</v>
          </cell>
          <cell r="CE55" t="str">
            <v/>
          </cell>
          <cell r="CF55">
            <v>142420.42000000007</v>
          </cell>
          <cell r="CG55" t="str">
            <v/>
          </cell>
          <cell r="CH55" t="str">
            <v/>
          </cell>
          <cell r="CI55" t="str">
            <v/>
          </cell>
          <cell r="CJ55" t="str">
            <v/>
          </cell>
          <cell r="CK55" t="str">
            <v/>
          </cell>
          <cell r="CL55" t="str">
            <v/>
          </cell>
          <cell r="CM55" t="str">
            <v/>
          </cell>
          <cell r="CN55" t="str">
            <v/>
          </cell>
        </row>
        <row r="56">
          <cell r="A56">
            <v>67</v>
          </cell>
          <cell r="B56">
            <v>0</v>
          </cell>
          <cell r="C56">
            <v>0</v>
          </cell>
          <cell r="D56">
            <v>1.2930000000000001E-2</v>
          </cell>
          <cell r="E56">
            <v>1.2930000000000001E-2</v>
          </cell>
          <cell r="F56">
            <v>1.2930000000000001E-2</v>
          </cell>
          <cell r="G56">
            <v>0</v>
          </cell>
          <cell r="H56">
            <v>1.2930000000000001E-2</v>
          </cell>
          <cell r="I56" t="str">
            <v/>
          </cell>
          <cell r="J56" t="str">
            <v/>
          </cell>
          <cell r="K56">
            <v>89028.19</v>
          </cell>
          <cell r="L56">
            <v>16.63</v>
          </cell>
          <cell r="M56">
            <v>0.80300000000000005</v>
          </cell>
          <cell r="N56">
            <v>63.97</v>
          </cell>
          <cell r="O56">
            <v>0.1</v>
          </cell>
          <cell r="P56">
            <v>19.59</v>
          </cell>
          <cell r="Q56">
            <v>0.80300000000000005</v>
          </cell>
          <cell r="R56">
            <v>8882.27</v>
          </cell>
          <cell r="S56">
            <v>111840.59000000001</v>
          </cell>
          <cell r="T56">
            <v>12.591442000000001</v>
          </cell>
          <cell r="U56">
            <v>12.133108999999999</v>
          </cell>
          <cell r="V56">
            <v>1.2930000000000001E-2</v>
          </cell>
          <cell r="W56">
            <v>88838.35</v>
          </cell>
          <cell r="X56">
            <v>8863.33</v>
          </cell>
          <cell r="Y56">
            <v>115297.23000000003</v>
          </cell>
          <cell r="Z56">
            <v>13.008342000000001</v>
          </cell>
          <cell r="AA56">
            <v>12.550008999999999</v>
          </cell>
          <cell r="AB56">
            <v>1351.23</v>
          </cell>
          <cell r="AC56">
            <v>31194.129999999997</v>
          </cell>
          <cell r="AD56">
            <v>3.5119549999999999</v>
          </cell>
          <cell r="AE56" t="str">
            <v/>
          </cell>
          <cell r="AF56">
            <v>89028.19</v>
          </cell>
          <cell r="AG56" t="str">
            <v/>
          </cell>
          <cell r="AH56">
            <v>111840.59000000001</v>
          </cell>
          <cell r="AI56" t="str">
            <v/>
          </cell>
          <cell r="AJ56" t="str">
            <v/>
          </cell>
          <cell r="AK56" t="str">
            <v/>
          </cell>
          <cell r="AL56" t="str">
            <v/>
          </cell>
          <cell r="AM56" t="str">
            <v/>
          </cell>
          <cell r="AN56" t="str">
            <v/>
          </cell>
          <cell r="AO56" t="str">
            <v/>
          </cell>
          <cell r="AP56" t="str">
            <v/>
          </cell>
          <cell r="AY56">
            <v>67</v>
          </cell>
          <cell r="AZ56">
            <v>0</v>
          </cell>
          <cell r="BA56">
            <v>0</v>
          </cell>
          <cell r="BB56">
            <v>7.5300000000000002E-3</v>
          </cell>
          <cell r="BC56">
            <v>7.5300000000000002E-3</v>
          </cell>
          <cell r="BD56">
            <v>9.5099999999999994E-3</v>
          </cell>
          <cell r="BE56">
            <v>0</v>
          </cell>
          <cell r="BF56">
            <v>7.5300000000000002E-3</v>
          </cell>
          <cell r="BG56" t="str">
            <v/>
          </cell>
          <cell r="BH56" t="str">
            <v/>
          </cell>
          <cell r="BI56">
            <v>93391.84</v>
          </cell>
          <cell r="BJ56">
            <v>19.600000000000001</v>
          </cell>
          <cell r="BK56">
            <v>0.48899999999999999</v>
          </cell>
          <cell r="BL56">
            <v>68.06</v>
          </cell>
          <cell r="BM56">
            <v>1.9E-2</v>
          </cell>
          <cell r="BN56">
            <v>23.1</v>
          </cell>
          <cell r="BO56">
            <v>0.48899999999999999</v>
          </cell>
          <cell r="BP56">
            <v>9317.6299999999992</v>
          </cell>
          <cell r="BQ56">
            <v>132703.50000000003</v>
          </cell>
          <cell r="BR56">
            <v>14.242195000000001</v>
          </cell>
          <cell r="BS56">
            <v>13.783861999999999</v>
          </cell>
          <cell r="BT56">
            <v>9.5099999999999994E-3</v>
          </cell>
          <cell r="BU56">
            <v>90720.5</v>
          </cell>
          <cell r="BV56">
            <v>9051.11</v>
          </cell>
          <cell r="BW56">
            <v>130292.64000000001</v>
          </cell>
          <cell r="BX56">
            <v>14.395211</v>
          </cell>
          <cell r="BY56">
            <v>13.936878</v>
          </cell>
          <cell r="BZ56">
            <v>398.28</v>
          </cell>
          <cell r="CA56">
            <v>7162.07</v>
          </cell>
          <cell r="CB56">
            <v>0.76865799999999995</v>
          </cell>
          <cell r="CC56" t="str">
            <v/>
          </cell>
          <cell r="CD56">
            <v>93391.84</v>
          </cell>
          <cell r="CE56" t="str">
            <v/>
          </cell>
          <cell r="CF56">
            <v>132703.50000000003</v>
          </cell>
          <cell r="CG56" t="str">
            <v/>
          </cell>
          <cell r="CH56" t="str">
            <v/>
          </cell>
          <cell r="CI56" t="str">
            <v/>
          </cell>
          <cell r="CJ56" t="str">
            <v/>
          </cell>
          <cell r="CK56" t="str">
            <v/>
          </cell>
          <cell r="CL56" t="str">
            <v/>
          </cell>
          <cell r="CM56" t="str">
            <v/>
          </cell>
          <cell r="CN56" t="str">
            <v/>
          </cell>
        </row>
        <row r="57">
          <cell r="A57">
            <v>68</v>
          </cell>
          <cell r="B57">
            <v>0</v>
          </cell>
          <cell r="C57">
            <v>0</v>
          </cell>
          <cell r="D57">
            <v>1.418E-2</v>
          </cell>
          <cell r="E57">
            <v>1.418E-2</v>
          </cell>
          <cell r="F57">
            <v>1.418E-2</v>
          </cell>
          <cell r="G57">
            <v>0</v>
          </cell>
          <cell r="H57">
            <v>1.418E-2</v>
          </cell>
          <cell r="I57" t="str">
            <v/>
          </cell>
          <cell r="J57" t="str">
            <v/>
          </cell>
          <cell r="K57">
            <v>87765.77</v>
          </cell>
          <cell r="L57">
            <v>15.86</v>
          </cell>
          <cell r="M57">
            <v>0.80200000000000005</v>
          </cell>
          <cell r="N57">
            <v>64.930000000000007</v>
          </cell>
          <cell r="O57">
            <v>8.4000000000000005E-2</v>
          </cell>
          <cell r="P57">
            <v>19.739999999999998</v>
          </cell>
          <cell r="Q57">
            <v>0.80200000000000005</v>
          </cell>
          <cell r="R57">
            <v>8460.2099999999991</v>
          </cell>
          <cell r="S57">
            <v>102958.32000000002</v>
          </cell>
          <cell r="T57">
            <v>12.169712000000001</v>
          </cell>
          <cell r="U57">
            <v>11.711379000000001</v>
          </cell>
          <cell r="V57">
            <v>1.418E-2</v>
          </cell>
          <cell r="W57">
            <v>87689.67</v>
          </cell>
          <cell r="X57">
            <v>8452.8799999999992</v>
          </cell>
          <cell r="Y57">
            <v>106433.90000000001</v>
          </cell>
          <cell r="Z57">
            <v>12.591436</v>
          </cell>
          <cell r="AA57">
            <v>12.133103</v>
          </cell>
          <cell r="AB57">
            <v>1374.68</v>
          </cell>
          <cell r="AC57">
            <v>29842.899999999998</v>
          </cell>
          <cell r="AD57">
            <v>3.5274420000000002</v>
          </cell>
          <cell r="AE57" t="str">
            <v/>
          </cell>
          <cell r="AF57">
            <v>87765.77</v>
          </cell>
          <cell r="AG57" t="str">
            <v/>
          </cell>
          <cell r="AH57">
            <v>102958.32000000002</v>
          </cell>
          <cell r="AI57" t="str">
            <v/>
          </cell>
          <cell r="AJ57" t="str">
            <v/>
          </cell>
          <cell r="AK57" t="str">
            <v/>
          </cell>
          <cell r="AL57" t="str">
            <v/>
          </cell>
          <cell r="AM57" t="str">
            <v/>
          </cell>
          <cell r="AN57" t="str">
            <v/>
          </cell>
          <cell r="AO57" t="str">
            <v/>
          </cell>
          <cell r="AP57" t="str">
            <v/>
          </cell>
          <cell r="AY57">
            <v>68</v>
          </cell>
          <cell r="AZ57">
            <v>0</v>
          </cell>
          <cell r="BA57">
            <v>0</v>
          </cell>
          <cell r="BB57">
            <v>8.0300000000000007E-3</v>
          </cell>
          <cell r="BC57">
            <v>8.0300000000000007E-3</v>
          </cell>
          <cell r="BD57">
            <v>1.0160000000000001E-2</v>
          </cell>
          <cell r="BE57">
            <v>0</v>
          </cell>
          <cell r="BF57">
            <v>8.0300000000000007E-3</v>
          </cell>
          <cell r="BG57" t="str">
            <v/>
          </cell>
          <cell r="BH57" t="str">
            <v/>
          </cell>
          <cell r="BI57">
            <v>92641.9</v>
          </cell>
          <cell r="BJ57">
            <v>18.75</v>
          </cell>
          <cell r="BK57">
            <v>0.48099999999999998</v>
          </cell>
          <cell r="BL57">
            <v>69.010000000000005</v>
          </cell>
          <cell r="BM57">
            <v>8.0000000000000002E-3</v>
          </cell>
          <cell r="BN57">
            <v>23.19</v>
          </cell>
          <cell r="BO57">
            <v>0.48099999999999998</v>
          </cell>
          <cell r="BP57">
            <v>8930.25</v>
          </cell>
          <cell r="BQ57">
            <v>123385.87000000004</v>
          </cell>
          <cell r="BR57">
            <v>13.81662</v>
          </cell>
          <cell r="BS57">
            <v>13.358287000000001</v>
          </cell>
          <cell r="BT57">
            <v>1.0160000000000001E-2</v>
          </cell>
          <cell r="BU57">
            <v>89857.75</v>
          </cell>
          <cell r="BV57">
            <v>8661.8700000000008</v>
          </cell>
          <cell r="BW57">
            <v>121241.53000000001</v>
          </cell>
          <cell r="BX57">
            <v>13.997154</v>
          </cell>
          <cell r="BY57">
            <v>13.538821</v>
          </cell>
          <cell r="BZ57">
            <v>386.47</v>
          </cell>
          <cell r="CA57">
            <v>6763.7899999999991</v>
          </cell>
          <cell r="CB57">
            <v>0.75740200000000002</v>
          </cell>
          <cell r="CC57" t="str">
            <v/>
          </cell>
          <cell r="CD57">
            <v>92641.9</v>
          </cell>
          <cell r="CE57" t="str">
            <v/>
          </cell>
          <cell r="CF57">
            <v>123385.87000000004</v>
          </cell>
          <cell r="CG57" t="str">
            <v/>
          </cell>
          <cell r="CH57" t="str">
            <v/>
          </cell>
          <cell r="CI57" t="str">
            <v/>
          </cell>
          <cell r="CJ57" t="str">
            <v/>
          </cell>
          <cell r="CK57" t="str">
            <v/>
          </cell>
          <cell r="CL57" t="str">
            <v/>
          </cell>
          <cell r="CM57" t="str">
            <v/>
          </cell>
          <cell r="CN57" t="str">
            <v/>
          </cell>
        </row>
        <row r="58">
          <cell r="A58">
            <v>69</v>
          </cell>
          <cell r="B58">
            <v>0</v>
          </cell>
          <cell r="C58">
            <v>0</v>
          </cell>
          <cell r="D58">
            <v>1.5509999999999999E-2</v>
          </cell>
          <cell r="E58">
            <v>1.5509999999999999E-2</v>
          </cell>
          <cell r="F58">
            <v>1.5509999999999999E-2</v>
          </cell>
          <cell r="G58">
            <v>0</v>
          </cell>
          <cell r="H58">
            <v>1.5509999999999999E-2</v>
          </cell>
          <cell r="I58" t="str">
            <v/>
          </cell>
          <cell r="J58" t="str">
            <v/>
          </cell>
          <cell r="K58">
            <v>86404.52</v>
          </cell>
          <cell r="L58">
            <v>15.1</v>
          </cell>
          <cell r="M58">
            <v>0.8</v>
          </cell>
          <cell r="N58">
            <v>65.88</v>
          </cell>
          <cell r="O58">
            <v>7.1999999999999995E-2</v>
          </cell>
          <cell r="P58">
            <v>19.88</v>
          </cell>
          <cell r="Q58">
            <v>0.8</v>
          </cell>
          <cell r="R58">
            <v>8047.34</v>
          </cell>
          <cell r="S58">
            <v>94498.110000000015</v>
          </cell>
          <cell r="T58">
            <v>11.742775999999999</v>
          </cell>
          <cell r="U58">
            <v>11.284443</v>
          </cell>
          <cell r="V58">
            <v>1.5509999999999999E-2</v>
          </cell>
          <cell r="W58">
            <v>86446.23</v>
          </cell>
          <cell r="X58">
            <v>8051.22</v>
          </cell>
          <cell r="Y58">
            <v>97981.020000000019</v>
          </cell>
          <cell r="Z58">
            <v>12.169711</v>
          </cell>
          <cell r="AA58">
            <v>11.711378</v>
          </cell>
          <cell r="AB58">
            <v>1391.68</v>
          </cell>
          <cell r="AC58">
            <v>28468.219999999998</v>
          </cell>
          <cell r="AD58">
            <v>3.5375939999999999</v>
          </cell>
          <cell r="AE58" t="str">
            <v/>
          </cell>
          <cell r="AF58">
            <v>86404.52</v>
          </cell>
          <cell r="AG58" t="str">
            <v/>
          </cell>
          <cell r="AH58">
            <v>94498.110000000015</v>
          </cell>
          <cell r="AI58" t="str">
            <v/>
          </cell>
          <cell r="AJ58" t="str">
            <v/>
          </cell>
          <cell r="AK58" t="str">
            <v/>
          </cell>
          <cell r="AL58" t="str">
            <v/>
          </cell>
          <cell r="AM58" t="str">
            <v/>
          </cell>
          <cell r="AN58" t="str">
            <v/>
          </cell>
          <cell r="AO58" t="str">
            <v/>
          </cell>
          <cell r="AP58" t="str">
            <v/>
          </cell>
          <cell r="AY58">
            <v>69</v>
          </cell>
          <cell r="AZ58">
            <v>0</v>
          </cell>
          <cell r="BA58">
            <v>0</v>
          </cell>
          <cell r="BB58">
            <v>8.5199999999999998E-3</v>
          </cell>
          <cell r="BC58">
            <v>8.5199999999999998E-3</v>
          </cell>
          <cell r="BD58">
            <v>1.0800000000000001E-2</v>
          </cell>
          <cell r="BE58">
            <v>0</v>
          </cell>
          <cell r="BF58">
            <v>8.5199999999999998E-3</v>
          </cell>
          <cell r="BG58" t="str">
            <v/>
          </cell>
          <cell r="BH58" t="str">
            <v/>
          </cell>
          <cell r="BI58">
            <v>91852.59</v>
          </cell>
          <cell r="BJ58">
            <v>17.91</v>
          </cell>
          <cell r="BK58">
            <v>0.47199999999999998</v>
          </cell>
          <cell r="BL58">
            <v>69.95</v>
          </cell>
          <cell r="BM58">
            <v>0</v>
          </cell>
          <cell r="BN58">
            <v>23.27</v>
          </cell>
          <cell r="BO58">
            <v>0.47199999999999998</v>
          </cell>
          <cell r="BP58">
            <v>8554.75</v>
          </cell>
          <cell r="BQ58">
            <v>114455.62000000004</v>
          </cell>
          <cell r="BR58">
            <v>13.379189</v>
          </cell>
          <cell r="BS58">
            <v>12.920856000000001</v>
          </cell>
          <cell r="BT58">
            <v>1.0800000000000001E-2</v>
          </cell>
          <cell r="BU58">
            <v>88944.8</v>
          </cell>
          <cell r="BV58">
            <v>8283.93</v>
          </cell>
          <cell r="BW58">
            <v>112579.66000000002</v>
          </cell>
          <cell r="BX58">
            <v>13.590127000000001</v>
          </cell>
          <cell r="BY58">
            <v>13.131793999999999</v>
          </cell>
          <cell r="BZ58">
            <v>371.86</v>
          </cell>
          <cell r="CA58">
            <v>6377.32</v>
          </cell>
          <cell r="CB58">
            <v>0.74547099999999999</v>
          </cell>
          <cell r="CC58" t="str">
            <v/>
          </cell>
          <cell r="CD58">
            <v>91852.59</v>
          </cell>
          <cell r="CE58" t="str">
            <v/>
          </cell>
          <cell r="CF58">
            <v>114455.62000000004</v>
          </cell>
          <cell r="CG58" t="str">
            <v/>
          </cell>
          <cell r="CH58" t="str">
            <v/>
          </cell>
          <cell r="CI58" t="str">
            <v/>
          </cell>
          <cell r="CJ58" t="str">
            <v/>
          </cell>
          <cell r="CK58" t="str">
            <v/>
          </cell>
          <cell r="CL58" t="str">
            <v/>
          </cell>
          <cell r="CM58" t="str">
            <v/>
          </cell>
          <cell r="CN58" t="str">
            <v/>
          </cell>
        </row>
        <row r="59">
          <cell r="A59">
            <v>70</v>
          </cell>
          <cell r="B59">
            <v>0</v>
          </cell>
          <cell r="C59">
            <v>0</v>
          </cell>
          <cell r="D59">
            <v>1.6899999999999998E-2</v>
          </cell>
          <cell r="E59">
            <v>1.6899999999999998E-2</v>
          </cell>
          <cell r="F59">
            <v>1.6899999999999998E-2</v>
          </cell>
          <cell r="G59">
            <v>0</v>
          </cell>
          <cell r="H59">
            <v>1.6899999999999998E-2</v>
          </cell>
          <cell r="I59" t="str">
            <v/>
          </cell>
          <cell r="J59" t="str">
            <v/>
          </cell>
          <cell r="K59">
            <v>84944.28</v>
          </cell>
          <cell r="L59">
            <v>14.35</v>
          </cell>
          <cell r="M59">
            <v>0.79900000000000004</v>
          </cell>
          <cell r="N59">
            <v>66.83</v>
          </cell>
          <cell r="O59">
            <v>0.06</v>
          </cell>
          <cell r="P59">
            <v>20.02</v>
          </cell>
          <cell r="Q59">
            <v>0.79900000000000004</v>
          </cell>
          <cell r="R59">
            <v>7643.81</v>
          </cell>
          <cell r="S59">
            <v>86450.76999999999</v>
          </cell>
          <cell r="T59">
            <v>11.309906</v>
          </cell>
          <cell r="U59">
            <v>10.851573</v>
          </cell>
          <cell r="V59">
            <v>1.6899999999999998E-2</v>
          </cell>
          <cell r="W59">
            <v>85105.45</v>
          </cell>
          <cell r="X59">
            <v>7658.31</v>
          </cell>
          <cell r="Y59">
            <v>89929.800000000017</v>
          </cell>
          <cell r="Z59">
            <v>11.742774000000001</v>
          </cell>
          <cell r="AA59">
            <v>11.284440999999999</v>
          </cell>
          <cell r="AB59">
            <v>1400.09</v>
          </cell>
          <cell r="AC59">
            <v>27076.539999999997</v>
          </cell>
          <cell r="AD59">
            <v>3.5422829999999998</v>
          </cell>
          <cell r="AE59" t="str">
            <v/>
          </cell>
          <cell r="AF59">
            <v>84944.28</v>
          </cell>
          <cell r="AG59" t="str">
            <v/>
          </cell>
          <cell r="AH59">
            <v>86450.76999999999</v>
          </cell>
          <cell r="AI59" t="str">
            <v/>
          </cell>
          <cell r="AJ59" t="str">
            <v/>
          </cell>
          <cell r="AK59" t="str">
            <v/>
          </cell>
          <cell r="AL59" t="str">
            <v/>
          </cell>
          <cell r="AM59" t="str">
            <v/>
          </cell>
          <cell r="AN59" t="str">
            <v/>
          </cell>
          <cell r="AO59" t="str">
            <v/>
          </cell>
          <cell r="AP59" t="str">
            <v/>
          </cell>
          <cell r="AY59">
            <v>70</v>
          </cell>
          <cell r="AZ59">
            <v>0</v>
          </cell>
          <cell r="BA59">
            <v>0</v>
          </cell>
          <cell r="BB59">
            <v>8.9999999999999993E-3</v>
          </cell>
          <cell r="BC59">
            <v>8.9999999999999993E-3</v>
          </cell>
          <cell r="BD59">
            <v>1.146E-2</v>
          </cell>
          <cell r="BE59">
            <v>0</v>
          </cell>
          <cell r="BF59">
            <v>8.9999999999999993E-3</v>
          </cell>
          <cell r="BG59" t="str">
            <v/>
          </cell>
          <cell r="BH59" t="str">
            <v/>
          </cell>
          <cell r="BI59">
            <v>91025.919999999998</v>
          </cell>
          <cell r="BJ59">
            <v>17.07</v>
          </cell>
          <cell r="BK59">
            <v>0.46300000000000002</v>
          </cell>
          <cell r="BL59">
            <v>70.89</v>
          </cell>
          <cell r="BM59">
            <v>0</v>
          </cell>
          <cell r="BN59">
            <v>0</v>
          </cell>
          <cell r="BO59">
            <v>0.46300000000000002</v>
          </cell>
          <cell r="BP59">
            <v>8191.07</v>
          </cell>
          <cell r="BQ59">
            <v>105900.87000000004</v>
          </cell>
          <cell r="BR59">
            <v>12.92882</v>
          </cell>
          <cell r="BS59">
            <v>12.470487</v>
          </cell>
          <cell r="BT59">
            <v>1.146E-2</v>
          </cell>
          <cell r="BU59">
            <v>87984.2</v>
          </cell>
          <cell r="BV59">
            <v>7917.36</v>
          </cell>
          <cell r="BW59">
            <v>104295.73000000003</v>
          </cell>
          <cell r="BX59">
            <v>13.173044000000001</v>
          </cell>
          <cell r="BY59">
            <v>12.714710999999999</v>
          </cell>
          <cell r="BZ59">
            <v>354.5</v>
          </cell>
          <cell r="CA59">
            <v>6005.4599999999991</v>
          </cell>
          <cell r="CB59">
            <v>0.73317200000000005</v>
          </cell>
          <cell r="CC59" t="str">
            <v/>
          </cell>
          <cell r="CD59">
            <v>91025.919999999998</v>
          </cell>
          <cell r="CE59" t="str">
            <v/>
          </cell>
          <cell r="CF59">
            <v>105900.87000000004</v>
          </cell>
          <cell r="CG59" t="str">
            <v/>
          </cell>
          <cell r="CH59" t="str">
            <v/>
          </cell>
          <cell r="CI59" t="str">
            <v/>
          </cell>
          <cell r="CJ59" t="str">
            <v/>
          </cell>
          <cell r="CK59" t="str">
            <v/>
          </cell>
          <cell r="CL59" t="str">
            <v/>
          </cell>
          <cell r="CM59" t="str">
            <v/>
          </cell>
          <cell r="CN59" t="str">
            <v/>
          </cell>
        </row>
        <row r="60">
          <cell r="A60">
            <v>71</v>
          </cell>
          <cell r="B60">
            <v>0</v>
          </cell>
          <cell r="C60">
            <v>0</v>
          </cell>
          <cell r="D60">
            <v>1.8370000000000001E-2</v>
          </cell>
          <cell r="E60">
            <v>1.8370000000000001E-2</v>
          </cell>
          <cell r="F60">
            <v>1.8370000000000001E-2</v>
          </cell>
          <cell r="G60">
            <v>0</v>
          </cell>
          <cell r="H60">
            <v>1.8370000000000001E-2</v>
          </cell>
          <cell r="I60" t="str">
            <v/>
          </cell>
          <cell r="J60" t="str">
            <v/>
          </cell>
          <cell r="K60">
            <v>83383.850000000006</v>
          </cell>
          <cell r="L60">
            <v>13.61</v>
          </cell>
          <cell r="M60">
            <v>0.79700000000000004</v>
          </cell>
          <cell r="N60">
            <v>67.77</v>
          </cell>
          <cell r="O60">
            <v>4.9000000000000002E-2</v>
          </cell>
          <cell r="P60">
            <v>20.16</v>
          </cell>
          <cell r="Q60">
            <v>0.79700000000000004</v>
          </cell>
          <cell r="R60">
            <v>7249.65</v>
          </cell>
          <cell r="S60">
            <v>78806.959999999992</v>
          </cell>
          <cell r="T60">
            <v>10.87045</v>
          </cell>
          <cell r="U60">
            <v>10.412117</v>
          </cell>
          <cell r="V60">
            <v>1.8370000000000001E-2</v>
          </cell>
          <cell r="W60">
            <v>83667.17</v>
          </cell>
          <cell r="X60">
            <v>7274.28</v>
          </cell>
          <cell r="Y60">
            <v>82271.490000000005</v>
          </cell>
          <cell r="Z60">
            <v>11.309915</v>
          </cell>
          <cell r="AA60">
            <v>10.851582000000001</v>
          </cell>
          <cell r="AB60">
            <v>1399.9</v>
          </cell>
          <cell r="AC60">
            <v>25676.449999999997</v>
          </cell>
          <cell r="AD60">
            <v>3.54175</v>
          </cell>
          <cell r="AE60" t="str">
            <v/>
          </cell>
          <cell r="AF60">
            <v>83383.850000000006</v>
          </cell>
          <cell r="AG60" t="str">
            <v/>
          </cell>
          <cell r="AH60">
            <v>78806.959999999992</v>
          </cell>
          <cell r="AI60" t="str">
            <v/>
          </cell>
          <cell r="AJ60" t="str">
            <v/>
          </cell>
          <cell r="AK60" t="str">
            <v/>
          </cell>
          <cell r="AL60" t="str">
            <v/>
          </cell>
          <cell r="AM60" t="str">
            <v/>
          </cell>
          <cell r="AN60" t="str">
            <v/>
          </cell>
          <cell r="AO60" t="str">
            <v/>
          </cell>
          <cell r="AP60" t="str">
            <v/>
          </cell>
          <cell r="AY60">
            <v>71</v>
          </cell>
          <cell r="AZ60">
            <v>0</v>
          </cell>
          <cell r="BA60">
            <v>0</v>
          </cell>
          <cell r="BB60">
            <v>9.4800000000000006E-3</v>
          </cell>
          <cell r="BC60">
            <v>9.4800000000000006E-3</v>
          </cell>
          <cell r="BD60">
            <v>1.2120000000000001E-2</v>
          </cell>
          <cell r="BE60">
            <v>0</v>
          </cell>
          <cell r="BF60">
            <v>9.4800000000000006E-3</v>
          </cell>
          <cell r="BG60" t="str">
            <v/>
          </cell>
          <cell r="BH60" t="str">
            <v/>
          </cell>
          <cell r="BI60">
            <v>90162.99</v>
          </cell>
          <cell r="BJ60">
            <v>16.22</v>
          </cell>
          <cell r="BK60">
            <v>0.45200000000000001</v>
          </cell>
          <cell r="BL60">
            <v>71.83</v>
          </cell>
          <cell r="BM60">
            <v>0</v>
          </cell>
          <cell r="BN60">
            <v>0</v>
          </cell>
          <cell r="BO60">
            <v>0.45200000000000001</v>
          </cell>
          <cell r="BP60">
            <v>7839.05</v>
          </cell>
          <cell r="BQ60">
            <v>97709.800000000032</v>
          </cell>
          <cell r="BR60">
            <v>12.464494999999999</v>
          </cell>
          <cell r="BS60">
            <v>12.006162</v>
          </cell>
          <cell r="BT60">
            <v>1.2120000000000001E-2</v>
          </cell>
          <cell r="BU60">
            <v>86975.9</v>
          </cell>
          <cell r="BV60">
            <v>7561.96</v>
          </cell>
          <cell r="BW60">
            <v>96378.370000000024</v>
          </cell>
          <cell r="BX60">
            <v>12.745157000000001</v>
          </cell>
          <cell r="BY60">
            <v>12.286823999999999</v>
          </cell>
          <cell r="BZ60">
            <v>335.34</v>
          </cell>
          <cell r="CA60">
            <v>5650.9599999999991</v>
          </cell>
          <cell r="CB60">
            <v>0.72087299999999999</v>
          </cell>
          <cell r="CC60" t="str">
            <v/>
          </cell>
          <cell r="CD60">
            <v>90162.99</v>
          </cell>
          <cell r="CE60" t="str">
            <v/>
          </cell>
          <cell r="CF60">
            <v>97709.800000000032</v>
          </cell>
          <cell r="CG60" t="str">
            <v/>
          </cell>
          <cell r="CH60" t="str">
            <v/>
          </cell>
          <cell r="CI60" t="str">
            <v/>
          </cell>
          <cell r="CJ60" t="str">
            <v/>
          </cell>
          <cell r="CK60" t="str">
            <v/>
          </cell>
          <cell r="CL60" t="str">
            <v/>
          </cell>
          <cell r="CM60" t="str">
            <v/>
          </cell>
          <cell r="CN60" t="str">
            <v/>
          </cell>
        </row>
        <row r="61">
          <cell r="A61">
            <v>72</v>
          </cell>
          <cell r="B61">
            <v>0</v>
          </cell>
          <cell r="C61">
            <v>0</v>
          </cell>
          <cell r="D61">
            <v>2.0330000000000001E-2</v>
          </cell>
          <cell r="E61">
            <v>2.0330000000000001E-2</v>
          </cell>
          <cell r="F61">
            <v>2.0330000000000001E-2</v>
          </cell>
          <cell r="G61">
            <v>0</v>
          </cell>
          <cell r="H61">
            <v>2.0330000000000001E-2</v>
          </cell>
          <cell r="I61" t="str">
            <v/>
          </cell>
          <cell r="J61" t="str">
            <v/>
          </cell>
          <cell r="K61">
            <v>81688.66</v>
          </cell>
          <cell r="L61">
            <v>12.88</v>
          </cell>
          <cell r="M61">
            <v>0.79400000000000004</v>
          </cell>
          <cell r="N61">
            <v>68.7</v>
          </cell>
          <cell r="O61">
            <v>3.7999999999999999E-2</v>
          </cell>
          <cell r="P61">
            <v>20.309999999999999</v>
          </cell>
          <cell r="Q61">
            <v>0.79400000000000004</v>
          </cell>
          <cell r="R61">
            <v>6862.09</v>
          </cell>
          <cell r="S61">
            <v>71557.309999999983</v>
          </cell>
          <cell r="T61">
            <v>10.427918</v>
          </cell>
          <cell r="U61">
            <v>9.9695850000000004</v>
          </cell>
          <cell r="V61">
            <v>2.0330000000000001E-2</v>
          </cell>
          <cell r="W61">
            <v>82130.2</v>
          </cell>
          <cell r="X61">
            <v>6899.18</v>
          </cell>
          <cell r="Y61">
            <v>74997.209999999992</v>
          </cell>
          <cell r="Z61">
            <v>10.870452999999999</v>
          </cell>
          <cell r="AA61">
            <v>10.41212</v>
          </cell>
          <cell r="AB61">
            <v>1418.93</v>
          </cell>
          <cell r="AC61">
            <v>24276.55</v>
          </cell>
          <cell r="AD61">
            <v>3.5377779999999999</v>
          </cell>
          <cell r="AE61" t="str">
            <v/>
          </cell>
          <cell r="AF61">
            <v>81688.66</v>
          </cell>
          <cell r="AG61" t="str">
            <v/>
          </cell>
          <cell r="AH61">
            <v>71557.309999999983</v>
          </cell>
          <cell r="AI61" t="str">
            <v/>
          </cell>
          <cell r="AJ61" t="str">
            <v/>
          </cell>
          <cell r="AK61" t="str">
            <v/>
          </cell>
          <cell r="AL61" t="str">
            <v/>
          </cell>
          <cell r="AM61" t="str">
            <v/>
          </cell>
          <cell r="AN61" t="str">
            <v/>
          </cell>
          <cell r="AO61" t="str">
            <v/>
          </cell>
          <cell r="AP61" t="str">
            <v/>
          </cell>
          <cell r="AY61">
            <v>72</v>
          </cell>
          <cell r="AZ61">
            <v>0</v>
          </cell>
          <cell r="BA61">
            <v>0</v>
          </cell>
          <cell r="BB61">
            <v>1.038E-2</v>
          </cell>
          <cell r="BC61">
            <v>1.038E-2</v>
          </cell>
          <cell r="BD61">
            <v>1.311E-2</v>
          </cell>
          <cell r="BE61">
            <v>0</v>
          </cell>
          <cell r="BF61">
            <v>1.038E-2</v>
          </cell>
          <cell r="BG61" t="str">
            <v/>
          </cell>
          <cell r="BH61" t="str">
            <v/>
          </cell>
          <cell r="BI61">
            <v>89227.1</v>
          </cell>
          <cell r="BJ61">
            <v>15.39</v>
          </cell>
          <cell r="BK61">
            <v>0.441</v>
          </cell>
          <cell r="BL61">
            <v>72.760000000000005</v>
          </cell>
          <cell r="BM61">
            <v>0</v>
          </cell>
          <cell r="BN61">
            <v>0</v>
          </cell>
          <cell r="BO61">
            <v>0.441</v>
          </cell>
          <cell r="BP61">
            <v>7495.34</v>
          </cell>
          <cell r="BQ61">
            <v>89870.750000000029</v>
          </cell>
          <cell r="BR61">
            <v>11.990216999999999</v>
          </cell>
          <cell r="BS61">
            <v>11.531884</v>
          </cell>
          <cell r="BT61">
            <v>1.311E-2</v>
          </cell>
          <cell r="BU61">
            <v>85921.75</v>
          </cell>
          <cell r="BV61">
            <v>7217.69</v>
          </cell>
          <cell r="BW61">
            <v>88816.410000000018</v>
          </cell>
          <cell r="BX61">
            <v>12.305379</v>
          </cell>
          <cell r="BY61">
            <v>11.847046000000001</v>
          </cell>
          <cell r="BZ61">
            <v>328.41</v>
          </cell>
          <cell r="CA61">
            <v>5315.619999999999</v>
          </cell>
          <cell r="CB61">
            <v>0.70918999999999999</v>
          </cell>
          <cell r="CC61" t="str">
            <v/>
          </cell>
          <cell r="CD61">
            <v>89227.1</v>
          </cell>
          <cell r="CE61" t="str">
            <v/>
          </cell>
          <cell r="CF61">
            <v>89870.750000000029</v>
          </cell>
          <cell r="CG61" t="str">
            <v/>
          </cell>
          <cell r="CH61" t="str">
            <v/>
          </cell>
          <cell r="CI61" t="str">
            <v/>
          </cell>
          <cell r="CJ61" t="str">
            <v/>
          </cell>
          <cell r="CK61" t="str">
            <v/>
          </cell>
          <cell r="CL61" t="str">
            <v/>
          </cell>
          <cell r="CM61" t="str">
            <v/>
          </cell>
          <cell r="CN61" t="str">
            <v/>
          </cell>
        </row>
        <row r="62">
          <cell r="A62">
            <v>73</v>
          </cell>
          <cell r="B62">
            <v>0</v>
          </cell>
          <cell r="C62">
            <v>0</v>
          </cell>
          <cell r="D62">
            <v>2.2769999999999999E-2</v>
          </cell>
          <cell r="E62">
            <v>2.2769999999999999E-2</v>
          </cell>
          <cell r="F62">
            <v>2.2769999999999999E-2</v>
          </cell>
          <cell r="G62">
            <v>0</v>
          </cell>
          <cell r="H62">
            <v>2.2769999999999999E-2</v>
          </cell>
          <cell r="I62" t="str">
            <v/>
          </cell>
          <cell r="J62" t="str">
            <v/>
          </cell>
          <cell r="K62">
            <v>79828.61</v>
          </cell>
          <cell r="L62">
            <v>12.17</v>
          </cell>
          <cell r="M62">
            <v>0.79</v>
          </cell>
          <cell r="N62">
            <v>69.62</v>
          </cell>
          <cell r="O62">
            <v>2.9000000000000001E-2</v>
          </cell>
          <cell r="P62">
            <v>20.45</v>
          </cell>
          <cell r="Q62">
            <v>0.79</v>
          </cell>
          <cell r="R62">
            <v>6479.08</v>
          </cell>
          <cell r="S62">
            <v>64695.220000000016</v>
          </cell>
          <cell r="T62">
            <v>9.9852480000000003</v>
          </cell>
          <cell r="U62">
            <v>9.5269150000000007</v>
          </cell>
          <cell r="V62">
            <v>2.2769999999999999E-2</v>
          </cell>
          <cell r="W62">
            <v>80460.490000000005</v>
          </cell>
          <cell r="X62">
            <v>6530.36</v>
          </cell>
          <cell r="Y62">
            <v>68098.03</v>
          </cell>
          <cell r="Z62">
            <v>10.427913999999999</v>
          </cell>
          <cell r="AA62">
            <v>9.9695809999999998</v>
          </cell>
          <cell r="AB62">
            <v>1447.4</v>
          </cell>
          <cell r="AC62">
            <v>22857.619999999995</v>
          </cell>
          <cell r="AD62">
            <v>3.527911</v>
          </cell>
          <cell r="AE62" t="str">
            <v/>
          </cell>
          <cell r="AF62">
            <v>79828.61</v>
          </cell>
          <cell r="AG62" t="str">
            <v/>
          </cell>
          <cell r="AH62">
            <v>64695.220000000016</v>
          </cell>
          <cell r="AI62" t="str">
            <v/>
          </cell>
          <cell r="AJ62" t="str">
            <v/>
          </cell>
          <cell r="AK62" t="str">
            <v/>
          </cell>
          <cell r="AL62" t="str">
            <v/>
          </cell>
          <cell r="AM62" t="str">
            <v/>
          </cell>
          <cell r="AN62" t="str">
            <v/>
          </cell>
          <cell r="AO62" t="str">
            <v/>
          </cell>
          <cell r="AP62" t="str">
            <v/>
          </cell>
          <cell r="AY62">
            <v>73</v>
          </cell>
          <cell r="AZ62">
            <v>0</v>
          </cell>
          <cell r="BA62">
            <v>0</v>
          </cell>
          <cell r="BB62">
            <v>1.17E-2</v>
          </cell>
          <cell r="BC62">
            <v>1.17E-2</v>
          </cell>
          <cell r="BD62">
            <v>1.444E-2</v>
          </cell>
          <cell r="BE62">
            <v>0</v>
          </cell>
          <cell r="BF62">
            <v>1.17E-2</v>
          </cell>
          <cell r="BG62" t="str">
            <v/>
          </cell>
          <cell r="BH62" t="str">
            <v/>
          </cell>
          <cell r="BI62">
            <v>88183.14</v>
          </cell>
          <cell r="BJ62">
            <v>14.57</v>
          </cell>
          <cell r="BK62">
            <v>0.42899999999999999</v>
          </cell>
          <cell r="BL62">
            <v>73.680000000000007</v>
          </cell>
          <cell r="BM62">
            <v>0</v>
          </cell>
          <cell r="BN62">
            <v>0</v>
          </cell>
          <cell r="BO62">
            <v>0.42899999999999999</v>
          </cell>
          <cell r="BP62">
            <v>7157.15</v>
          </cell>
          <cell r="BQ62">
            <v>82375.410000000018</v>
          </cell>
          <cell r="BR62">
            <v>11.509527</v>
          </cell>
          <cell r="BS62">
            <v>11.051194000000001</v>
          </cell>
          <cell r="BT62">
            <v>1.444E-2</v>
          </cell>
          <cell r="BU62">
            <v>84795.32</v>
          </cell>
          <cell r="BV62">
            <v>6882.19</v>
          </cell>
          <cell r="BW62">
            <v>81598.720000000001</v>
          </cell>
          <cell r="BX62">
            <v>11.856505</v>
          </cell>
          <cell r="BY62">
            <v>11.398172000000001</v>
          </cell>
          <cell r="BZ62">
            <v>329.17</v>
          </cell>
          <cell r="CA62">
            <v>4987.21</v>
          </cell>
          <cell r="CB62">
            <v>0.69681499999999996</v>
          </cell>
          <cell r="CC62" t="str">
            <v/>
          </cell>
          <cell r="CD62">
            <v>88183.14</v>
          </cell>
          <cell r="CE62" t="str">
            <v/>
          </cell>
          <cell r="CF62">
            <v>82375.410000000018</v>
          </cell>
          <cell r="CG62" t="str">
            <v/>
          </cell>
          <cell r="CH62" t="str">
            <v/>
          </cell>
          <cell r="CI62" t="str">
            <v/>
          </cell>
          <cell r="CJ62" t="str">
            <v/>
          </cell>
          <cell r="CK62" t="str">
            <v/>
          </cell>
          <cell r="CL62" t="str">
            <v/>
          </cell>
          <cell r="CM62" t="str">
            <v/>
          </cell>
          <cell r="CN62" t="str">
            <v/>
          </cell>
        </row>
        <row r="63">
          <cell r="A63">
            <v>74</v>
          </cell>
          <cell r="B63">
            <v>0</v>
          </cell>
          <cell r="C63">
            <v>0</v>
          </cell>
          <cell r="D63">
            <v>2.571E-2</v>
          </cell>
          <cell r="E63">
            <v>2.571E-2</v>
          </cell>
          <cell r="F63">
            <v>2.571E-2</v>
          </cell>
          <cell r="G63">
            <v>0</v>
          </cell>
          <cell r="H63">
            <v>2.571E-2</v>
          </cell>
          <cell r="I63" t="str">
            <v/>
          </cell>
          <cell r="J63" t="str">
            <v/>
          </cell>
          <cell r="K63">
            <v>77776.22</v>
          </cell>
          <cell r="L63">
            <v>11.48</v>
          </cell>
          <cell r="M63">
            <v>0.78400000000000003</v>
          </cell>
          <cell r="N63">
            <v>70.53</v>
          </cell>
          <cell r="O63">
            <v>2.1000000000000001E-2</v>
          </cell>
          <cell r="P63">
            <v>20.59</v>
          </cell>
          <cell r="Q63">
            <v>0.78400000000000003</v>
          </cell>
          <cell r="R63">
            <v>6099.03</v>
          </cell>
          <cell r="S63">
            <v>58216.140000000021</v>
          </cell>
          <cell r="T63">
            <v>9.545147</v>
          </cell>
          <cell r="U63">
            <v>9.0868140000000004</v>
          </cell>
          <cell r="V63">
            <v>2.571E-2</v>
          </cell>
          <cell r="W63">
            <v>78628.399999999994</v>
          </cell>
          <cell r="X63">
            <v>6165.86</v>
          </cell>
          <cell r="Y63">
            <v>61567.670000000013</v>
          </cell>
          <cell r="Z63">
            <v>9.9852530000000002</v>
          </cell>
          <cell r="AA63">
            <v>9.5269200000000005</v>
          </cell>
          <cell r="AB63">
            <v>1480.08</v>
          </cell>
          <cell r="AC63">
            <v>21410.219999999994</v>
          </cell>
          <cell r="AD63">
            <v>3.5104299999999999</v>
          </cell>
          <cell r="AE63" t="str">
            <v/>
          </cell>
          <cell r="AF63">
            <v>77776.22</v>
          </cell>
          <cell r="AG63" t="str">
            <v/>
          </cell>
          <cell r="AH63">
            <v>58216.140000000021</v>
          </cell>
          <cell r="AI63" t="str">
            <v/>
          </cell>
          <cell r="AJ63" t="str">
            <v/>
          </cell>
          <cell r="AK63" t="str">
            <v/>
          </cell>
          <cell r="AL63" t="str">
            <v/>
          </cell>
          <cell r="AM63" t="str">
            <v/>
          </cell>
          <cell r="AN63" t="str">
            <v/>
          </cell>
          <cell r="AO63" t="str">
            <v/>
          </cell>
          <cell r="AP63" t="str">
            <v/>
          </cell>
          <cell r="AY63">
            <v>74</v>
          </cell>
          <cell r="AZ63">
            <v>0</v>
          </cell>
          <cell r="BA63">
            <v>0</v>
          </cell>
          <cell r="BB63">
            <v>1.345E-2</v>
          </cell>
          <cell r="BC63">
            <v>1.345E-2</v>
          </cell>
          <cell r="BD63">
            <v>1.6109999999999999E-2</v>
          </cell>
          <cell r="BE63">
            <v>0</v>
          </cell>
          <cell r="BF63">
            <v>1.345E-2</v>
          </cell>
          <cell r="BG63" t="str">
            <v/>
          </cell>
          <cell r="BH63" t="str">
            <v/>
          </cell>
          <cell r="BI63">
            <v>86997.08</v>
          </cell>
          <cell r="BJ63">
            <v>13.76</v>
          </cell>
          <cell r="BK63">
            <v>0.41599999999999998</v>
          </cell>
          <cell r="BL63">
            <v>74.599999999999994</v>
          </cell>
          <cell r="BM63">
            <v>0</v>
          </cell>
          <cell r="BN63">
            <v>0</v>
          </cell>
          <cell r="BO63">
            <v>0.41599999999999998</v>
          </cell>
          <cell r="BP63">
            <v>6822.11</v>
          </cell>
          <cell r="BQ63">
            <v>75218.260000000024</v>
          </cell>
          <cell r="BR63">
            <v>11.025658999999999</v>
          </cell>
          <cell r="BS63">
            <v>10.567326</v>
          </cell>
          <cell r="BT63">
            <v>1.6109999999999999E-2</v>
          </cell>
          <cell r="BU63">
            <v>83570.880000000005</v>
          </cell>
          <cell r="BV63">
            <v>6553.44</v>
          </cell>
          <cell r="BW63">
            <v>74716.53</v>
          </cell>
          <cell r="BX63">
            <v>11.401116</v>
          </cell>
          <cell r="BY63">
            <v>10.942783</v>
          </cell>
          <cell r="BZ63">
            <v>334.4</v>
          </cell>
          <cell r="CA63">
            <v>4658.0400000000009</v>
          </cell>
          <cell r="CB63">
            <v>0.682786</v>
          </cell>
          <cell r="CC63" t="str">
            <v/>
          </cell>
          <cell r="CD63">
            <v>86997.08</v>
          </cell>
          <cell r="CE63" t="str">
            <v/>
          </cell>
          <cell r="CF63">
            <v>75218.260000000024</v>
          </cell>
          <cell r="CG63" t="str">
            <v/>
          </cell>
          <cell r="CH63" t="str">
            <v/>
          </cell>
          <cell r="CI63" t="str">
            <v/>
          </cell>
          <cell r="CJ63" t="str">
            <v/>
          </cell>
          <cell r="CK63" t="str">
            <v/>
          </cell>
          <cell r="CL63" t="str">
            <v/>
          </cell>
          <cell r="CM63" t="str">
            <v/>
          </cell>
          <cell r="CN63" t="str">
            <v/>
          </cell>
        </row>
        <row r="64">
          <cell r="A64">
            <v>75</v>
          </cell>
          <cell r="B64">
            <v>0</v>
          </cell>
          <cell r="C64">
            <v>0</v>
          </cell>
          <cell r="D64">
            <v>2.9149999999999999E-2</v>
          </cell>
          <cell r="E64">
            <v>2.9149999999999999E-2</v>
          </cell>
          <cell r="F64">
            <v>2.9149999999999999E-2</v>
          </cell>
          <cell r="G64">
            <v>0</v>
          </cell>
          <cell r="H64">
            <v>2.9149999999999999E-2</v>
          </cell>
          <cell r="I64" t="str">
            <v/>
          </cell>
          <cell r="J64" t="str">
            <v/>
          </cell>
          <cell r="K64">
            <v>75509.039999999994</v>
          </cell>
          <cell r="L64">
            <v>10.81</v>
          </cell>
          <cell r="M64">
            <v>0.77800000000000002</v>
          </cell>
          <cell r="N64">
            <v>71.430000000000007</v>
          </cell>
          <cell r="O64">
            <v>1.4E-2</v>
          </cell>
          <cell r="P64">
            <v>20.74</v>
          </cell>
          <cell r="Q64">
            <v>0.77800000000000002</v>
          </cell>
          <cell r="R64">
            <v>5721.01</v>
          </cell>
          <cell r="S64">
            <v>52117.110000000022</v>
          </cell>
          <cell r="T64">
            <v>9.1097739999999998</v>
          </cell>
          <cell r="U64">
            <v>8.6514410000000002</v>
          </cell>
          <cell r="V64">
            <v>2.9149999999999999E-2</v>
          </cell>
          <cell r="W64">
            <v>76606.86</v>
          </cell>
          <cell r="X64">
            <v>5804.19</v>
          </cell>
          <cell r="Y64">
            <v>55401.810000000012</v>
          </cell>
          <cell r="Z64">
            <v>9.5451409999999992</v>
          </cell>
          <cell r="AA64">
            <v>9.0868079999999996</v>
          </cell>
          <cell r="AB64">
            <v>1510.09</v>
          </cell>
          <cell r="AC64">
            <v>19930.139999999996</v>
          </cell>
          <cell r="AD64">
            <v>3.4836749999999999</v>
          </cell>
          <cell r="AE64" t="str">
            <v/>
          </cell>
          <cell r="AF64">
            <v>75509.039999999994</v>
          </cell>
          <cell r="AG64" t="str">
            <v/>
          </cell>
          <cell r="AH64">
            <v>52117.110000000022</v>
          </cell>
          <cell r="AI64" t="str">
            <v/>
          </cell>
          <cell r="AJ64" t="str">
            <v/>
          </cell>
          <cell r="AK64" t="str">
            <v/>
          </cell>
          <cell r="AL64" t="str">
            <v/>
          </cell>
          <cell r="AM64" t="str">
            <v/>
          </cell>
          <cell r="AN64" t="str">
            <v/>
          </cell>
          <cell r="AO64" t="str">
            <v/>
          </cell>
          <cell r="AP64" t="str">
            <v/>
          </cell>
          <cell r="AY64">
            <v>75</v>
          </cell>
          <cell r="AZ64">
            <v>0</v>
          </cell>
          <cell r="BA64">
            <v>0</v>
          </cell>
          <cell r="BB64">
            <v>1.5610000000000001E-2</v>
          </cell>
          <cell r="BC64">
            <v>1.5610000000000001E-2</v>
          </cell>
          <cell r="BD64">
            <v>1.8100000000000002E-2</v>
          </cell>
          <cell r="BE64">
            <v>0</v>
          </cell>
          <cell r="BF64">
            <v>1.5610000000000001E-2</v>
          </cell>
          <cell r="BG64" t="str">
            <v/>
          </cell>
          <cell r="BH64" t="str">
            <v/>
          </cell>
          <cell r="BI64">
            <v>85639.06</v>
          </cell>
          <cell r="BJ64">
            <v>12.97</v>
          </cell>
          <cell r="BK64">
            <v>0.40200000000000002</v>
          </cell>
          <cell r="BL64">
            <v>75.5</v>
          </cell>
          <cell r="BM64">
            <v>0</v>
          </cell>
          <cell r="BN64">
            <v>0</v>
          </cell>
          <cell r="BO64">
            <v>0.40200000000000002</v>
          </cell>
          <cell r="BP64">
            <v>6488.52</v>
          </cell>
          <cell r="BQ64">
            <v>68396.150000000009</v>
          </cell>
          <cell r="BR64">
            <v>10.541102</v>
          </cell>
          <cell r="BS64">
            <v>10.082769000000001</v>
          </cell>
          <cell r="BT64">
            <v>1.8100000000000002E-2</v>
          </cell>
          <cell r="BU64">
            <v>82224.55</v>
          </cell>
          <cell r="BV64">
            <v>6229.82</v>
          </cell>
          <cell r="BW64">
            <v>68163.089999999982</v>
          </cell>
          <cell r="BX64">
            <v>10.941421999999999</v>
          </cell>
          <cell r="BY64">
            <v>10.483089</v>
          </cell>
          <cell r="BZ64">
            <v>340.3</v>
          </cell>
          <cell r="CA64">
            <v>4323.6399999999994</v>
          </cell>
          <cell r="CB64">
            <v>0.66635200000000006</v>
          </cell>
          <cell r="CC64" t="str">
            <v/>
          </cell>
          <cell r="CD64">
            <v>85639.06</v>
          </cell>
          <cell r="CE64" t="str">
            <v/>
          </cell>
          <cell r="CF64">
            <v>68396.150000000009</v>
          </cell>
          <cell r="CG64" t="str">
            <v/>
          </cell>
          <cell r="CH64" t="str">
            <v/>
          </cell>
          <cell r="CI64" t="str">
            <v/>
          </cell>
          <cell r="CJ64" t="str">
            <v/>
          </cell>
          <cell r="CK64" t="str">
            <v/>
          </cell>
          <cell r="CL64" t="str">
            <v/>
          </cell>
          <cell r="CM64" t="str">
            <v/>
          </cell>
          <cell r="CN64" t="str">
            <v/>
          </cell>
        </row>
        <row r="65">
          <cell r="A65">
            <v>76</v>
          </cell>
          <cell r="B65">
            <v>0</v>
          </cell>
          <cell r="C65">
            <v>0</v>
          </cell>
          <cell r="D65">
            <v>3.3070000000000002E-2</v>
          </cell>
          <cell r="E65">
            <v>3.3070000000000002E-2</v>
          </cell>
          <cell r="F65">
            <v>3.3070000000000002E-2</v>
          </cell>
          <cell r="G65">
            <v>0</v>
          </cell>
          <cell r="H65">
            <v>3.3070000000000002E-2</v>
          </cell>
          <cell r="I65" t="str">
            <v/>
          </cell>
          <cell r="J65" t="str">
            <v/>
          </cell>
          <cell r="K65">
            <v>73011.960000000006</v>
          </cell>
          <cell r="L65">
            <v>10.16</v>
          </cell>
          <cell r="M65">
            <v>0.77</v>
          </cell>
          <cell r="N65">
            <v>72.319999999999993</v>
          </cell>
          <cell r="O65">
            <v>7.0000000000000001E-3</v>
          </cell>
          <cell r="P65">
            <v>20.88</v>
          </cell>
          <cell r="Q65">
            <v>0.77</v>
          </cell>
          <cell r="R65">
            <v>5344.75</v>
          </cell>
          <cell r="S65">
            <v>46396.10000000002</v>
          </cell>
          <cell r="T65">
            <v>8.6806870000000007</v>
          </cell>
          <cell r="U65">
            <v>8.2223539999999993</v>
          </cell>
          <cell r="V65">
            <v>3.3070000000000002E-2</v>
          </cell>
          <cell r="W65">
            <v>74373.77</v>
          </cell>
          <cell r="X65">
            <v>5444.44</v>
          </cell>
          <cell r="Y65">
            <v>49597.620000000017</v>
          </cell>
          <cell r="Z65">
            <v>9.1097739999999998</v>
          </cell>
          <cell r="AA65">
            <v>8.6514410000000002</v>
          </cell>
          <cell r="AB65">
            <v>1530.23</v>
          </cell>
          <cell r="AC65">
            <v>18420.05</v>
          </cell>
          <cell r="AD65">
            <v>3.4463819999999998</v>
          </cell>
          <cell r="AE65" t="str">
            <v/>
          </cell>
          <cell r="AF65">
            <v>73011.960000000006</v>
          </cell>
          <cell r="AG65" t="str">
            <v/>
          </cell>
          <cell r="AH65">
            <v>46396.10000000002</v>
          </cell>
          <cell r="AI65" t="str">
            <v/>
          </cell>
          <cell r="AJ65" t="str">
            <v/>
          </cell>
          <cell r="AK65" t="str">
            <v/>
          </cell>
          <cell r="AL65" t="str">
            <v/>
          </cell>
          <cell r="AM65" t="str">
            <v/>
          </cell>
          <cell r="AN65" t="str">
            <v/>
          </cell>
          <cell r="AO65" t="str">
            <v/>
          </cell>
          <cell r="AP65" t="str">
            <v/>
          </cell>
          <cell r="AY65">
            <v>76</v>
          </cell>
          <cell r="AZ65">
            <v>0</v>
          </cell>
          <cell r="BA65">
            <v>0</v>
          </cell>
          <cell r="BB65">
            <v>1.8200000000000001E-2</v>
          </cell>
          <cell r="BC65">
            <v>1.8200000000000001E-2</v>
          </cell>
          <cell r="BD65">
            <v>2.044E-2</v>
          </cell>
          <cell r="BE65">
            <v>0</v>
          </cell>
          <cell r="BF65">
            <v>1.8200000000000001E-2</v>
          </cell>
          <cell r="BG65" t="str">
            <v/>
          </cell>
          <cell r="BH65" t="str">
            <v/>
          </cell>
          <cell r="BI65">
            <v>84080.43</v>
          </cell>
          <cell r="BJ65">
            <v>12.2</v>
          </cell>
          <cell r="BK65">
            <v>0.38600000000000001</v>
          </cell>
          <cell r="BL65">
            <v>76.39</v>
          </cell>
          <cell r="BM65">
            <v>0</v>
          </cell>
          <cell r="BN65">
            <v>0</v>
          </cell>
          <cell r="BO65">
            <v>0.38600000000000001</v>
          </cell>
          <cell r="BP65">
            <v>6155</v>
          </cell>
          <cell r="BQ65">
            <v>61907.62999999999</v>
          </cell>
          <cell r="BR65">
            <v>10.058104</v>
          </cell>
          <cell r="BS65">
            <v>9.5997710000000005</v>
          </cell>
          <cell r="BT65">
            <v>2.044E-2</v>
          </cell>
          <cell r="BU65">
            <v>80736.289999999994</v>
          </cell>
          <cell r="BV65">
            <v>5910.2</v>
          </cell>
          <cell r="BW65">
            <v>61933.27</v>
          </cell>
          <cell r="BX65">
            <v>10.479048000000001</v>
          </cell>
          <cell r="BY65">
            <v>10.020714999999999</v>
          </cell>
          <cell r="BZ65">
            <v>345.18</v>
          </cell>
          <cell r="CA65">
            <v>3983.34</v>
          </cell>
          <cell r="CB65">
            <v>0.64717100000000005</v>
          </cell>
          <cell r="CC65" t="str">
            <v/>
          </cell>
          <cell r="CD65">
            <v>84080.43</v>
          </cell>
          <cell r="CE65" t="str">
            <v/>
          </cell>
          <cell r="CF65">
            <v>61907.62999999999</v>
          </cell>
          <cell r="CG65" t="str">
            <v/>
          </cell>
          <cell r="CH65" t="str">
            <v/>
          </cell>
          <cell r="CI65" t="str">
            <v/>
          </cell>
          <cell r="CJ65" t="str">
            <v/>
          </cell>
          <cell r="CK65" t="str">
            <v/>
          </cell>
          <cell r="CL65" t="str">
            <v/>
          </cell>
          <cell r="CM65" t="str">
            <v/>
          </cell>
          <cell r="CN65" t="str">
            <v/>
          </cell>
        </row>
        <row r="66">
          <cell r="A66">
            <v>77</v>
          </cell>
          <cell r="B66">
            <v>0</v>
          </cell>
          <cell r="C66">
            <v>0</v>
          </cell>
          <cell r="D66">
            <v>3.7479999999999999E-2</v>
          </cell>
          <cell r="E66">
            <v>3.7479999999999999E-2</v>
          </cell>
          <cell r="F66">
            <v>3.7479999999999999E-2</v>
          </cell>
          <cell r="G66">
            <v>0</v>
          </cell>
          <cell r="H66">
            <v>3.7479999999999999E-2</v>
          </cell>
          <cell r="I66" t="str">
            <v/>
          </cell>
          <cell r="J66" t="str">
            <v/>
          </cell>
          <cell r="K66">
            <v>70275.47</v>
          </cell>
          <cell r="L66">
            <v>9.5399999999999991</v>
          </cell>
          <cell r="M66">
            <v>0.76100000000000001</v>
          </cell>
          <cell r="N66">
            <v>73.2</v>
          </cell>
          <cell r="O66">
            <v>0</v>
          </cell>
          <cell r="P66">
            <v>21.02</v>
          </cell>
          <cell r="Q66">
            <v>0.76100000000000001</v>
          </cell>
          <cell r="R66">
            <v>4970.46</v>
          </cell>
          <cell r="S66">
            <v>41051.350000000013</v>
          </cell>
          <cell r="T66">
            <v>8.2590649999999997</v>
          </cell>
          <cell r="U66">
            <v>7.800732</v>
          </cell>
          <cell r="V66">
            <v>3.7479999999999999E-2</v>
          </cell>
          <cell r="W66">
            <v>71914.23</v>
          </cell>
          <cell r="X66">
            <v>5086.37</v>
          </cell>
          <cell r="Y66">
            <v>44153.180000000015</v>
          </cell>
          <cell r="Z66">
            <v>8.6806859999999997</v>
          </cell>
          <cell r="AA66">
            <v>8.222353</v>
          </cell>
          <cell r="AB66">
            <v>1537.88</v>
          </cell>
          <cell r="AC66">
            <v>16889.82</v>
          </cell>
          <cell r="AD66">
            <v>3.3980399999999999</v>
          </cell>
          <cell r="AE66" t="str">
            <v/>
          </cell>
          <cell r="AF66">
            <v>70275.47</v>
          </cell>
          <cell r="AG66" t="str">
            <v/>
          </cell>
          <cell r="AH66">
            <v>41051.350000000013</v>
          </cell>
          <cell r="AI66" t="str">
            <v/>
          </cell>
          <cell r="AJ66" t="str">
            <v/>
          </cell>
          <cell r="AK66" t="str">
            <v/>
          </cell>
          <cell r="AL66" t="str">
            <v/>
          </cell>
          <cell r="AM66" t="str">
            <v/>
          </cell>
          <cell r="AN66" t="str">
            <v/>
          </cell>
          <cell r="AO66" t="str">
            <v/>
          </cell>
          <cell r="AP66" t="str">
            <v/>
          </cell>
          <cell r="AY66">
            <v>77</v>
          </cell>
          <cell r="AZ66">
            <v>0</v>
          </cell>
          <cell r="BA66">
            <v>0</v>
          </cell>
          <cell r="BB66">
            <v>2.121E-2</v>
          </cell>
          <cell r="BC66">
            <v>2.121E-2</v>
          </cell>
          <cell r="BD66">
            <v>2.3099999999999999E-2</v>
          </cell>
          <cell r="BE66">
            <v>0</v>
          </cell>
          <cell r="BF66">
            <v>2.121E-2</v>
          </cell>
          <cell r="BG66" t="str">
            <v/>
          </cell>
          <cell r="BH66" t="str">
            <v/>
          </cell>
          <cell r="BI66">
            <v>82297.08</v>
          </cell>
          <cell r="BJ66">
            <v>11.45</v>
          </cell>
          <cell r="BK66">
            <v>0.37</v>
          </cell>
          <cell r="BL66">
            <v>77.28</v>
          </cell>
          <cell r="BM66">
            <v>0</v>
          </cell>
          <cell r="BN66">
            <v>0</v>
          </cell>
          <cell r="BO66">
            <v>0.37</v>
          </cell>
          <cell r="BP66">
            <v>5820.73</v>
          </cell>
          <cell r="BQ66">
            <v>55752.62999999999</v>
          </cell>
          <cell r="BR66">
            <v>9.5782880000000006</v>
          </cell>
          <cell r="BS66">
            <v>9.1199549999999991</v>
          </cell>
          <cell r="BT66">
            <v>2.3099999999999999E-2</v>
          </cell>
          <cell r="BU66">
            <v>79086.039999999994</v>
          </cell>
          <cell r="BV66">
            <v>5593.62</v>
          </cell>
          <cell r="BW66">
            <v>56023.07</v>
          </cell>
          <cell r="BX66">
            <v>10.01553</v>
          </cell>
          <cell r="BY66">
            <v>9.5571970000000004</v>
          </cell>
          <cell r="BZ66">
            <v>347.48</v>
          </cell>
          <cell r="CA66">
            <v>3638.1600000000003</v>
          </cell>
          <cell r="CB66">
            <v>0.62503500000000001</v>
          </cell>
          <cell r="CC66" t="str">
            <v/>
          </cell>
          <cell r="CD66">
            <v>82297.08</v>
          </cell>
          <cell r="CE66" t="str">
            <v/>
          </cell>
          <cell r="CF66">
            <v>55752.62999999999</v>
          </cell>
          <cell r="CG66" t="str">
            <v/>
          </cell>
          <cell r="CH66" t="str">
            <v/>
          </cell>
          <cell r="CI66" t="str">
            <v/>
          </cell>
          <cell r="CJ66" t="str">
            <v/>
          </cell>
          <cell r="CK66" t="str">
            <v/>
          </cell>
          <cell r="CL66" t="str">
            <v/>
          </cell>
          <cell r="CM66" t="str">
            <v/>
          </cell>
          <cell r="CN66" t="str">
            <v/>
          </cell>
        </row>
        <row r="67">
          <cell r="A67">
            <v>78</v>
          </cell>
          <cell r="B67">
            <v>0</v>
          </cell>
          <cell r="C67">
            <v>0</v>
          </cell>
          <cell r="D67">
            <v>4.2389999999999997E-2</v>
          </cell>
          <cell r="E67">
            <v>4.2389999999999997E-2</v>
          </cell>
          <cell r="F67">
            <v>4.2389999999999997E-2</v>
          </cell>
          <cell r="G67">
            <v>0</v>
          </cell>
          <cell r="H67">
            <v>4.2389999999999997E-2</v>
          </cell>
          <cell r="I67" t="str">
            <v/>
          </cell>
          <cell r="J67" t="str">
            <v/>
          </cell>
          <cell r="K67">
            <v>67296.490000000005</v>
          </cell>
          <cell r="L67">
            <v>8.94</v>
          </cell>
          <cell r="M67">
            <v>0.751</v>
          </cell>
          <cell r="N67">
            <v>74.069999999999993</v>
          </cell>
          <cell r="O67">
            <v>0</v>
          </cell>
          <cell r="P67">
            <v>0</v>
          </cell>
          <cell r="Q67">
            <v>0.751</v>
          </cell>
          <cell r="R67">
            <v>4598.8100000000004</v>
          </cell>
          <cell r="S67">
            <v>36080.890000000014</v>
          </cell>
          <cell r="T67">
            <v>7.845701</v>
          </cell>
          <cell r="U67">
            <v>7.3873680000000004</v>
          </cell>
          <cell r="V67">
            <v>4.2389999999999997E-2</v>
          </cell>
          <cell r="W67">
            <v>69218.880000000005</v>
          </cell>
          <cell r="X67">
            <v>4730.18</v>
          </cell>
          <cell r="Y67">
            <v>39066.810000000012</v>
          </cell>
          <cell r="Z67">
            <v>8.2590540000000008</v>
          </cell>
          <cell r="AA67">
            <v>7.8007210000000002</v>
          </cell>
          <cell r="AB67">
            <v>1530.36</v>
          </cell>
          <cell r="AC67">
            <v>15351.940000000002</v>
          </cell>
          <cell r="AD67">
            <v>3.3382420000000002</v>
          </cell>
          <cell r="AE67" t="str">
            <v/>
          </cell>
          <cell r="AF67">
            <v>67296.490000000005</v>
          </cell>
          <cell r="AG67" t="str">
            <v/>
          </cell>
          <cell r="AH67">
            <v>36080.890000000014</v>
          </cell>
          <cell r="AI67" t="str">
            <v/>
          </cell>
          <cell r="AJ67" t="str">
            <v/>
          </cell>
          <cell r="AK67" t="str">
            <v/>
          </cell>
          <cell r="AL67" t="str">
            <v/>
          </cell>
          <cell r="AM67" t="str">
            <v/>
          </cell>
          <cell r="AN67" t="str">
            <v/>
          </cell>
          <cell r="AO67" t="str">
            <v/>
          </cell>
          <cell r="AP67" t="str">
            <v/>
          </cell>
          <cell r="AY67">
            <v>78</v>
          </cell>
          <cell r="AZ67">
            <v>0</v>
          </cell>
          <cell r="BA67">
            <v>0</v>
          </cell>
          <cell r="BB67">
            <v>2.4639999999999999E-2</v>
          </cell>
          <cell r="BC67">
            <v>2.4639999999999999E-2</v>
          </cell>
          <cell r="BD67">
            <v>2.6110000000000001E-2</v>
          </cell>
          <cell r="BE67">
            <v>0</v>
          </cell>
          <cell r="BF67">
            <v>2.4639999999999999E-2</v>
          </cell>
          <cell r="BG67" t="str">
            <v/>
          </cell>
          <cell r="BH67" t="str">
            <v/>
          </cell>
          <cell r="BI67">
            <v>80269.279999999999</v>
          </cell>
          <cell r="BJ67">
            <v>10.73</v>
          </cell>
          <cell r="BK67">
            <v>0.35299999999999998</v>
          </cell>
          <cell r="BL67">
            <v>78.150000000000006</v>
          </cell>
          <cell r="BM67">
            <v>0</v>
          </cell>
          <cell r="BN67">
            <v>0</v>
          </cell>
          <cell r="BO67">
            <v>0.35299999999999998</v>
          </cell>
          <cell r="BP67">
            <v>5485.32</v>
          </cell>
          <cell r="BQ67">
            <v>49931.899999999987</v>
          </cell>
          <cell r="BR67">
            <v>9.102824</v>
          </cell>
          <cell r="BS67">
            <v>8.6444910000000004</v>
          </cell>
          <cell r="BT67">
            <v>2.6110000000000001E-2</v>
          </cell>
          <cell r="BU67">
            <v>77259.149999999994</v>
          </cell>
          <cell r="BV67">
            <v>5279.62</v>
          </cell>
          <cell r="BW67">
            <v>50429.45</v>
          </cell>
          <cell r="BX67">
            <v>9.5517199999999995</v>
          </cell>
          <cell r="BY67">
            <v>9.0933869999999999</v>
          </cell>
          <cell r="BZ67">
            <v>345.45</v>
          </cell>
          <cell r="CA67">
            <v>3290.6800000000003</v>
          </cell>
          <cell r="CB67">
            <v>0.59990699999999997</v>
          </cell>
          <cell r="CC67" t="str">
            <v/>
          </cell>
          <cell r="CD67">
            <v>80269.279999999999</v>
          </cell>
          <cell r="CE67" t="str">
            <v/>
          </cell>
          <cell r="CF67">
            <v>49931.899999999987</v>
          </cell>
          <cell r="CG67" t="str">
            <v/>
          </cell>
          <cell r="CH67" t="str">
            <v/>
          </cell>
          <cell r="CI67" t="str">
            <v/>
          </cell>
          <cell r="CJ67" t="str">
            <v/>
          </cell>
          <cell r="CK67" t="str">
            <v/>
          </cell>
          <cell r="CL67" t="str">
            <v/>
          </cell>
          <cell r="CM67" t="str">
            <v/>
          </cell>
          <cell r="CN67" t="str">
            <v/>
          </cell>
        </row>
        <row r="68">
          <cell r="A68">
            <v>79</v>
          </cell>
          <cell r="B68">
            <v>0</v>
          </cell>
          <cell r="C68">
            <v>0</v>
          </cell>
          <cell r="D68">
            <v>4.7780000000000003E-2</v>
          </cell>
          <cell r="E68">
            <v>4.7780000000000003E-2</v>
          </cell>
          <cell r="F68">
            <v>4.7780000000000003E-2</v>
          </cell>
          <cell r="G68">
            <v>0</v>
          </cell>
          <cell r="H68">
            <v>4.7780000000000003E-2</v>
          </cell>
          <cell r="I68" t="str">
            <v/>
          </cell>
          <cell r="J68" t="str">
            <v/>
          </cell>
          <cell r="K68">
            <v>64081.06</v>
          </cell>
          <cell r="L68">
            <v>8.36</v>
          </cell>
          <cell r="M68">
            <v>0.74</v>
          </cell>
          <cell r="N68">
            <v>74.930000000000007</v>
          </cell>
          <cell r="O68">
            <v>0</v>
          </cell>
          <cell r="P68">
            <v>0</v>
          </cell>
          <cell r="Q68">
            <v>0.74</v>
          </cell>
          <cell r="R68">
            <v>4230.99</v>
          </cell>
          <cell r="S68">
            <v>31482.079999999987</v>
          </cell>
          <cell r="T68">
            <v>7.4408310000000002</v>
          </cell>
          <cell r="U68">
            <v>6.9824979999999996</v>
          </cell>
          <cell r="V68">
            <v>4.7780000000000003E-2</v>
          </cell>
          <cell r="W68">
            <v>66284.69</v>
          </cell>
          <cell r="X68">
            <v>4376.49</v>
          </cell>
          <cell r="Y68">
            <v>34336.630000000005</v>
          </cell>
          <cell r="Z68">
            <v>7.845701</v>
          </cell>
          <cell r="AA68">
            <v>7.3873680000000004</v>
          </cell>
          <cell r="AB68">
            <v>1504.02</v>
          </cell>
          <cell r="AC68">
            <v>13821.580000000002</v>
          </cell>
          <cell r="AD68">
            <v>3.2667480000000002</v>
          </cell>
          <cell r="AE68" t="str">
            <v/>
          </cell>
          <cell r="AF68">
            <v>64081.06</v>
          </cell>
          <cell r="AG68" t="str">
            <v/>
          </cell>
          <cell r="AH68">
            <v>31482.079999999987</v>
          </cell>
          <cell r="AI68" t="str">
            <v/>
          </cell>
          <cell r="AJ68" t="str">
            <v/>
          </cell>
          <cell r="AK68" t="str">
            <v/>
          </cell>
          <cell r="AL68" t="str">
            <v/>
          </cell>
          <cell r="AM68" t="str">
            <v/>
          </cell>
          <cell r="AN68" t="str">
            <v/>
          </cell>
          <cell r="AO68" t="str">
            <v/>
          </cell>
          <cell r="AP68" t="str">
            <v/>
          </cell>
          <cell r="AY68">
            <v>79</v>
          </cell>
          <cell r="AZ68">
            <v>0</v>
          </cell>
          <cell r="BA68">
            <v>0</v>
          </cell>
          <cell r="BB68">
            <v>2.8490000000000001E-2</v>
          </cell>
          <cell r="BC68">
            <v>2.8490000000000001E-2</v>
          </cell>
          <cell r="BD68">
            <v>2.9440000000000001E-2</v>
          </cell>
          <cell r="BE68">
            <v>0</v>
          </cell>
          <cell r="BF68">
            <v>2.8490000000000001E-2</v>
          </cell>
          <cell r="BG68" t="str">
            <v/>
          </cell>
          <cell r="BH68" t="str">
            <v/>
          </cell>
          <cell r="BI68">
            <v>77982.41</v>
          </cell>
          <cell r="BJ68">
            <v>10.029999999999999</v>
          </cell>
          <cell r="BK68">
            <v>0.33500000000000002</v>
          </cell>
          <cell r="BL68">
            <v>79.02</v>
          </cell>
          <cell r="BM68">
            <v>0</v>
          </cell>
          <cell r="BN68">
            <v>0</v>
          </cell>
          <cell r="BO68">
            <v>0.33500000000000002</v>
          </cell>
          <cell r="BP68">
            <v>5148.84</v>
          </cell>
          <cell r="BQ68">
            <v>44446.579999999987</v>
          </cell>
          <cell r="BR68">
            <v>8.6323480000000004</v>
          </cell>
          <cell r="BS68">
            <v>8.1740150000000007</v>
          </cell>
          <cell r="BT68">
            <v>2.9440000000000001E-2</v>
          </cell>
          <cell r="BU68">
            <v>75241.91</v>
          </cell>
          <cell r="BV68">
            <v>4967.8900000000003</v>
          </cell>
          <cell r="BW68">
            <v>45149.829999999994</v>
          </cell>
          <cell r="BX68">
            <v>9.0883310000000002</v>
          </cell>
          <cell r="BY68">
            <v>8.6299980000000005</v>
          </cell>
          <cell r="BZ68">
            <v>338.26</v>
          </cell>
          <cell r="CA68">
            <v>2945.2299999999996</v>
          </cell>
          <cell r="CB68">
            <v>0.57201800000000003</v>
          </cell>
          <cell r="CC68" t="str">
            <v/>
          </cell>
          <cell r="CD68">
            <v>77982.41</v>
          </cell>
          <cell r="CE68" t="str">
            <v/>
          </cell>
          <cell r="CF68">
            <v>44446.579999999987</v>
          </cell>
          <cell r="CG68" t="str">
            <v/>
          </cell>
          <cell r="CH68" t="str">
            <v/>
          </cell>
          <cell r="CI68" t="str">
            <v/>
          </cell>
          <cell r="CJ68" t="str">
            <v/>
          </cell>
          <cell r="CK68" t="str">
            <v/>
          </cell>
          <cell r="CL68" t="str">
            <v/>
          </cell>
          <cell r="CM68" t="str">
            <v/>
          </cell>
          <cell r="CN68" t="str">
            <v/>
          </cell>
        </row>
        <row r="69">
          <cell r="A69">
            <v>80</v>
          </cell>
          <cell r="B69">
            <v>0</v>
          </cell>
          <cell r="C69">
            <v>0</v>
          </cell>
          <cell r="D69">
            <v>5.3670000000000002E-2</v>
          </cell>
          <cell r="E69">
            <v>5.3670000000000002E-2</v>
          </cell>
          <cell r="F69">
            <v>5.3670000000000002E-2</v>
          </cell>
          <cell r="G69">
            <v>0</v>
          </cell>
          <cell r="H69">
            <v>5.3670000000000002E-2</v>
          </cell>
          <cell r="I69" t="str">
            <v/>
          </cell>
          <cell r="J69" t="str">
            <v/>
          </cell>
          <cell r="K69">
            <v>60641.83</v>
          </cell>
          <cell r="L69">
            <v>7.81</v>
          </cell>
          <cell r="M69">
            <v>0.72699999999999998</v>
          </cell>
          <cell r="N69">
            <v>75.78</v>
          </cell>
          <cell r="O69">
            <v>0</v>
          </cell>
          <cell r="P69">
            <v>0</v>
          </cell>
          <cell r="Q69">
            <v>0.72699999999999998</v>
          </cell>
          <cell r="R69">
            <v>3868.52</v>
          </cell>
          <cell r="S69">
            <v>27251.089999999993</v>
          </cell>
          <cell r="T69">
            <v>7.0443189999999998</v>
          </cell>
          <cell r="U69">
            <v>6.5859860000000001</v>
          </cell>
          <cell r="V69">
            <v>5.3670000000000002E-2</v>
          </cell>
          <cell r="W69">
            <v>63117.61</v>
          </cell>
          <cell r="X69">
            <v>4026.45</v>
          </cell>
          <cell r="Y69">
            <v>29960.139999999992</v>
          </cell>
          <cell r="Z69">
            <v>7.4408320000000003</v>
          </cell>
          <cell r="AA69">
            <v>6.9824989999999998</v>
          </cell>
          <cell r="AB69">
            <v>1458.82</v>
          </cell>
          <cell r="AC69">
            <v>12317.560000000001</v>
          </cell>
          <cell r="AD69">
            <v>3.18405</v>
          </cell>
          <cell r="AE69" t="str">
            <v/>
          </cell>
          <cell r="AF69">
            <v>60641.83</v>
          </cell>
          <cell r="AG69" t="str">
            <v/>
          </cell>
          <cell r="AH69">
            <v>27251.089999999993</v>
          </cell>
          <cell r="AI69" t="str">
            <v/>
          </cell>
          <cell r="AJ69" t="str">
            <v/>
          </cell>
          <cell r="AK69" t="str">
            <v/>
          </cell>
          <cell r="AL69" t="str">
            <v/>
          </cell>
          <cell r="AM69" t="str">
            <v/>
          </cell>
          <cell r="AN69" t="str">
            <v/>
          </cell>
          <cell r="AO69" t="str">
            <v/>
          </cell>
          <cell r="AP69" t="str">
            <v/>
          </cell>
          <cell r="AY69">
            <v>80</v>
          </cell>
          <cell r="AZ69">
            <v>0</v>
          </cell>
          <cell r="BA69">
            <v>0</v>
          </cell>
          <cell r="BB69">
            <v>3.2759999999999997E-2</v>
          </cell>
          <cell r="BC69">
            <v>3.2759999999999997E-2</v>
          </cell>
          <cell r="BD69">
            <v>3.3110000000000001E-2</v>
          </cell>
          <cell r="BE69">
            <v>0</v>
          </cell>
          <cell r="BF69">
            <v>3.2759999999999997E-2</v>
          </cell>
          <cell r="BG69" t="str">
            <v/>
          </cell>
          <cell r="BH69" t="str">
            <v/>
          </cell>
          <cell r="BI69">
            <v>75427.710000000006</v>
          </cell>
          <cell r="BJ69">
            <v>9.35</v>
          </cell>
          <cell r="BK69">
            <v>0.316</v>
          </cell>
          <cell r="BL69">
            <v>79.87</v>
          </cell>
          <cell r="BM69">
            <v>0</v>
          </cell>
          <cell r="BN69">
            <v>0</v>
          </cell>
          <cell r="BO69">
            <v>0.316</v>
          </cell>
          <cell r="BP69">
            <v>4811.75</v>
          </cell>
          <cell r="BQ69">
            <v>39297.739999999991</v>
          </cell>
          <cell r="BR69">
            <v>8.1670370000000005</v>
          </cell>
          <cell r="BS69">
            <v>7.708704</v>
          </cell>
          <cell r="BT69">
            <v>3.3110000000000001E-2</v>
          </cell>
          <cell r="BU69">
            <v>73026.789999999994</v>
          </cell>
          <cell r="BV69">
            <v>4658.59</v>
          </cell>
          <cell r="BW69">
            <v>40181.939999999995</v>
          </cell>
          <cell r="BX69">
            <v>8.6253440000000001</v>
          </cell>
          <cell r="BY69">
            <v>8.1670110000000005</v>
          </cell>
          <cell r="BZ69">
            <v>326.05</v>
          </cell>
          <cell r="CA69">
            <v>2606.9699999999998</v>
          </cell>
          <cell r="CB69">
            <v>0.54179200000000005</v>
          </cell>
          <cell r="CC69" t="str">
            <v/>
          </cell>
          <cell r="CD69">
            <v>75427.710000000006</v>
          </cell>
          <cell r="CE69" t="str">
            <v/>
          </cell>
          <cell r="CF69">
            <v>39297.739999999991</v>
          </cell>
          <cell r="CG69" t="str">
            <v/>
          </cell>
          <cell r="CH69" t="str">
            <v/>
          </cell>
          <cell r="CI69" t="str">
            <v/>
          </cell>
          <cell r="CJ69" t="str">
            <v/>
          </cell>
          <cell r="CK69" t="str">
            <v/>
          </cell>
          <cell r="CL69" t="str">
            <v/>
          </cell>
          <cell r="CM69" t="str">
            <v/>
          </cell>
          <cell r="CN69" t="str">
            <v/>
          </cell>
        </row>
        <row r="70">
          <cell r="A70">
            <v>81</v>
          </cell>
          <cell r="B70">
            <v>0</v>
          </cell>
          <cell r="C70">
            <v>0</v>
          </cell>
          <cell r="D70">
            <v>6.0049999999999999E-2</v>
          </cell>
          <cell r="E70">
            <v>6.0049999999999999E-2</v>
          </cell>
          <cell r="F70">
            <v>6.0049999999999999E-2</v>
          </cell>
          <cell r="G70">
            <v>0</v>
          </cell>
          <cell r="H70">
            <v>6.0049999999999999E-2</v>
          </cell>
          <cell r="I70" t="str">
            <v/>
          </cell>
          <cell r="J70" t="str">
            <v/>
          </cell>
          <cell r="K70">
            <v>57000.29</v>
          </cell>
          <cell r="L70">
            <v>7.27</v>
          </cell>
          <cell r="M70">
            <v>0.71299999999999997</v>
          </cell>
          <cell r="N70">
            <v>76.62</v>
          </cell>
          <cell r="O70">
            <v>0</v>
          </cell>
          <cell r="P70">
            <v>0</v>
          </cell>
          <cell r="Q70">
            <v>0.71299999999999997</v>
          </cell>
          <cell r="R70">
            <v>3513.25</v>
          </cell>
          <cell r="S70">
            <v>23382.569999999992</v>
          </cell>
          <cell r="T70">
            <v>6.655538</v>
          </cell>
          <cell r="U70">
            <v>6.1972050000000003</v>
          </cell>
          <cell r="V70">
            <v>6.0049999999999999E-2</v>
          </cell>
          <cell r="W70">
            <v>59730.09</v>
          </cell>
          <cell r="X70">
            <v>3681.5</v>
          </cell>
          <cell r="Y70">
            <v>25933.689999999991</v>
          </cell>
          <cell r="Z70">
            <v>7.044327</v>
          </cell>
          <cell r="AA70">
            <v>6.5859940000000003</v>
          </cell>
          <cell r="AB70">
            <v>1395.86</v>
          </cell>
          <cell r="AC70">
            <v>10858.740000000002</v>
          </cell>
          <cell r="AD70">
            <v>3.0907960000000001</v>
          </cell>
          <cell r="AE70" t="str">
            <v/>
          </cell>
          <cell r="AF70">
            <v>57000.29</v>
          </cell>
          <cell r="AG70" t="str">
            <v/>
          </cell>
          <cell r="AH70">
            <v>23382.569999999992</v>
          </cell>
          <cell r="AI70" t="str">
            <v/>
          </cell>
          <cell r="AJ70" t="str">
            <v/>
          </cell>
          <cell r="AK70" t="str">
            <v/>
          </cell>
          <cell r="AL70" t="str">
            <v/>
          </cell>
          <cell r="AM70" t="str">
            <v/>
          </cell>
          <cell r="AN70" t="str">
            <v/>
          </cell>
          <cell r="AO70" t="str">
            <v/>
          </cell>
          <cell r="AP70" t="str">
            <v/>
          </cell>
          <cell r="AY70">
            <v>81</v>
          </cell>
          <cell r="AZ70">
            <v>0</v>
          </cell>
          <cell r="BA70">
            <v>0</v>
          </cell>
          <cell r="BB70">
            <v>3.746E-2</v>
          </cell>
          <cell r="BC70">
            <v>3.746E-2</v>
          </cell>
          <cell r="BD70">
            <v>3.807E-2</v>
          </cell>
          <cell r="BE70">
            <v>0</v>
          </cell>
          <cell r="BF70">
            <v>3.746E-2</v>
          </cell>
          <cell r="BG70" t="str">
            <v/>
          </cell>
          <cell r="BH70" t="str">
            <v/>
          </cell>
          <cell r="BI70">
            <v>72602.19</v>
          </cell>
          <cell r="BJ70">
            <v>8.6999999999999993</v>
          </cell>
          <cell r="BK70">
            <v>0.29699999999999999</v>
          </cell>
          <cell r="BL70">
            <v>80.72</v>
          </cell>
          <cell r="BM70">
            <v>0</v>
          </cell>
          <cell r="BN70">
            <v>0</v>
          </cell>
          <cell r="BO70">
            <v>0.29699999999999999</v>
          </cell>
          <cell r="BP70">
            <v>4474.88</v>
          </cell>
          <cell r="BQ70">
            <v>34485.99</v>
          </cell>
          <cell r="BR70">
            <v>7.7065729999999997</v>
          </cell>
          <cell r="BS70">
            <v>7.24824</v>
          </cell>
          <cell r="BT70">
            <v>3.807E-2</v>
          </cell>
          <cell r="BU70">
            <v>70608.87</v>
          </cell>
          <cell r="BV70">
            <v>4352.0200000000004</v>
          </cell>
          <cell r="BW70">
            <v>35523.350000000006</v>
          </cell>
          <cell r="BX70">
            <v>8.1624970000000001</v>
          </cell>
          <cell r="BY70">
            <v>7.7041639999999996</v>
          </cell>
          <cell r="BZ70">
            <v>308.95999999999998</v>
          </cell>
          <cell r="CA70">
            <v>2280.9199999999996</v>
          </cell>
          <cell r="CB70">
            <v>0.50971599999999995</v>
          </cell>
          <cell r="CC70" t="str">
            <v/>
          </cell>
          <cell r="CD70">
            <v>72602.19</v>
          </cell>
          <cell r="CE70" t="str">
            <v/>
          </cell>
          <cell r="CF70">
            <v>34485.99</v>
          </cell>
          <cell r="CG70" t="str">
            <v/>
          </cell>
          <cell r="CH70" t="str">
            <v/>
          </cell>
          <cell r="CI70" t="str">
            <v/>
          </cell>
          <cell r="CJ70" t="str">
            <v/>
          </cell>
          <cell r="CK70" t="str">
            <v/>
          </cell>
          <cell r="CL70" t="str">
            <v/>
          </cell>
          <cell r="CM70" t="str">
            <v/>
          </cell>
          <cell r="CN70" t="str">
            <v/>
          </cell>
        </row>
        <row r="71">
          <cell r="A71">
            <v>82</v>
          </cell>
          <cell r="B71">
            <v>0</v>
          </cell>
          <cell r="C71">
            <v>0</v>
          </cell>
          <cell r="D71">
            <v>6.7549999999999999E-2</v>
          </cell>
          <cell r="E71">
            <v>6.7549999999999999E-2</v>
          </cell>
          <cell r="F71">
            <v>6.7549999999999999E-2</v>
          </cell>
          <cell r="G71">
            <v>0</v>
          </cell>
          <cell r="H71">
            <v>6.7549999999999999E-2</v>
          </cell>
          <cell r="I71" t="str">
            <v/>
          </cell>
          <cell r="J71" t="str">
            <v/>
          </cell>
          <cell r="K71">
            <v>53149.919999999998</v>
          </cell>
          <cell r="L71">
            <v>6.76</v>
          </cell>
          <cell r="M71">
            <v>0.69799999999999995</v>
          </cell>
          <cell r="N71">
            <v>77.45</v>
          </cell>
          <cell r="O71">
            <v>0</v>
          </cell>
          <cell r="P71">
            <v>0</v>
          </cell>
          <cell r="Q71">
            <v>0.69799999999999995</v>
          </cell>
          <cell r="R71">
            <v>3165.15</v>
          </cell>
          <cell r="S71">
            <v>19869.319999999989</v>
          </cell>
          <cell r="T71">
            <v>6.2775290000000004</v>
          </cell>
          <cell r="U71">
            <v>5.8191959999999998</v>
          </cell>
          <cell r="V71">
            <v>6.7549999999999999E-2</v>
          </cell>
          <cell r="W71">
            <v>56143.3</v>
          </cell>
          <cell r="X71">
            <v>3343.41</v>
          </cell>
          <cell r="Y71">
            <v>22252.189999999991</v>
          </cell>
          <cell r="Z71">
            <v>6.6555369999999998</v>
          </cell>
          <cell r="AA71">
            <v>6.1972040000000002</v>
          </cell>
          <cell r="AB71">
            <v>1326.75</v>
          </cell>
          <cell r="AC71">
            <v>9462.880000000001</v>
          </cell>
          <cell r="AD71">
            <v>2.9897100000000001</v>
          </cell>
          <cell r="AE71" t="str">
            <v/>
          </cell>
          <cell r="AF71">
            <v>53149.919999999998</v>
          </cell>
          <cell r="AG71" t="str">
            <v/>
          </cell>
          <cell r="AH71">
            <v>19869.319999999989</v>
          </cell>
          <cell r="AI71" t="str">
            <v/>
          </cell>
          <cell r="AJ71" t="str">
            <v/>
          </cell>
          <cell r="AK71" t="str">
            <v/>
          </cell>
          <cell r="AL71" t="str">
            <v/>
          </cell>
          <cell r="AM71" t="str">
            <v/>
          </cell>
          <cell r="AN71" t="str">
            <v/>
          </cell>
          <cell r="AO71" t="str">
            <v/>
          </cell>
          <cell r="AP71" t="str">
            <v/>
          </cell>
          <cell r="AY71">
            <v>82</v>
          </cell>
          <cell r="AZ71">
            <v>0</v>
          </cell>
          <cell r="BA71">
            <v>0</v>
          </cell>
          <cell r="BB71">
            <v>4.3339999999999997E-2</v>
          </cell>
          <cell r="BC71">
            <v>4.3339999999999997E-2</v>
          </cell>
          <cell r="BD71">
            <v>4.3339999999999997E-2</v>
          </cell>
          <cell r="BE71">
            <v>0</v>
          </cell>
          <cell r="BF71">
            <v>4.3339999999999997E-2</v>
          </cell>
          <cell r="BG71" t="str">
            <v/>
          </cell>
          <cell r="BH71" t="str">
            <v/>
          </cell>
          <cell r="BI71">
            <v>69455.61</v>
          </cell>
          <cell r="BJ71">
            <v>8.07</v>
          </cell>
          <cell r="BK71">
            <v>0.27700000000000002</v>
          </cell>
          <cell r="BL71">
            <v>81.55</v>
          </cell>
          <cell r="BM71">
            <v>0</v>
          </cell>
          <cell r="BN71">
            <v>0</v>
          </cell>
          <cell r="BO71">
            <v>0.27700000000000002</v>
          </cell>
          <cell r="BP71">
            <v>4136.17</v>
          </cell>
          <cell r="BQ71">
            <v>30011.11</v>
          </cell>
          <cell r="BR71">
            <v>7.2557729999999996</v>
          </cell>
          <cell r="BS71">
            <v>6.7974399999999999</v>
          </cell>
          <cell r="BT71">
            <v>4.3339999999999997E-2</v>
          </cell>
          <cell r="BU71">
            <v>67920.789999999994</v>
          </cell>
          <cell r="BV71">
            <v>4044.77</v>
          </cell>
          <cell r="BW71">
            <v>31171.329999999998</v>
          </cell>
          <cell r="BX71">
            <v>7.7065770000000002</v>
          </cell>
          <cell r="BY71">
            <v>7.2482439999999997</v>
          </cell>
          <cell r="BZ71">
            <v>291.83</v>
          </cell>
          <cell r="CA71">
            <v>1971.9599999999996</v>
          </cell>
          <cell r="CB71">
            <v>0.47676000000000002</v>
          </cell>
          <cell r="CC71" t="str">
            <v/>
          </cell>
          <cell r="CD71">
            <v>69455.61</v>
          </cell>
          <cell r="CE71" t="str">
            <v/>
          </cell>
          <cell r="CF71">
            <v>30011.11</v>
          </cell>
          <cell r="CG71" t="str">
            <v/>
          </cell>
          <cell r="CH71" t="str">
            <v/>
          </cell>
          <cell r="CI71" t="str">
            <v/>
          </cell>
          <cell r="CJ71" t="str">
            <v/>
          </cell>
          <cell r="CK71" t="str">
            <v/>
          </cell>
          <cell r="CL71" t="str">
            <v/>
          </cell>
          <cell r="CM71" t="str">
            <v/>
          </cell>
          <cell r="CN71" t="str">
            <v/>
          </cell>
        </row>
        <row r="72">
          <cell r="A72">
            <v>83</v>
          </cell>
          <cell r="B72">
            <v>0</v>
          </cell>
          <cell r="C72">
            <v>0</v>
          </cell>
          <cell r="D72">
            <v>7.6160000000000005E-2</v>
          </cell>
          <cell r="E72">
            <v>7.6160000000000005E-2</v>
          </cell>
          <cell r="F72">
            <v>7.6160000000000005E-2</v>
          </cell>
          <cell r="G72">
            <v>0</v>
          </cell>
          <cell r="H72">
            <v>7.6160000000000005E-2</v>
          </cell>
          <cell r="I72" t="str">
            <v/>
          </cell>
          <cell r="J72" t="str">
            <v/>
          </cell>
          <cell r="K72">
            <v>49102.02</v>
          </cell>
          <cell r="L72">
            <v>6.28</v>
          </cell>
          <cell r="M72">
            <v>0.68100000000000005</v>
          </cell>
          <cell r="N72">
            <v>78.28</v>
          </cell>
          <cell r="O72">
            <v>0</v>
          </cell>
          <cell r="P72">
            <v>0</v>
          </cell>
          <cell r="Q72">
            <v>0.68100000000000005</v>
          </cell>
          <cell r="R72">
            <v>2825.21</v>
          </cell>
          <cell r="S72">
            <v>16704.169999999998</v>
          </cell>
          <cell r="T72">
            <v>5.912541</v>
          </cell>
          <cell r="U72">
            <v>5.4542080000000004</v>
          </cell>
          <cell r="V72">
            <v>7.6160000000000005E-2</v>
          </cell>
          <cell r="W72">
            <v>52350.82</v>
          </cell>
          <cell r="X72">
            <v>3012.14</v>
          </cell>
          <cell r="Y72">
            <v>18908.779999999992</v>
          </cell>
          <cell r="Z72">
            <v>6.2775239999999997</v>
          </cell>
          <cell r="AA72">
            <v>5.819191</v>
          </cell>
          <cell r="AB72">
            <v>1246.97</v>
          </cell>
          <cell r="AC72">
            <v>8136.13</v>
          </cell>
          <cell r="AD72">
            <v>2.8798319999999999</v>
          </cell>
          <cell r="AE72" t="str">
            <v/>
          </cell>
          <cell r="AF72">
            <v>49102.02</v>
          </cell>
          <cell r="AG72" t="str">
            <v/>
          </cell>
          <cell r="AH72">
            <v>16704.169999999998</v>
          </cell>
          <cell r="AI72" t="str">
            <v/>
          </cell>
          <cell r="AJ72" t="str">
            <v/>
          </cell>
          <cell r="AK72" t="str">
            <v/>
          </cell>
          <cell r="AL72" t="str">
            <v/>
          </cell>
          <cell r="AM72" t="str">
            <v/>
          </cell>
          <cell r="AN72" t="str">
            <v/>
          </cell>
          <cell r="AO72" t="str">
            <v/>
          </cell>
          <cell r="AP72" t="str">
            <v/>
          </cell>
          <cell r="AY72">
            <v>83</v>
          </cell>
          <cell r="AZ72">
            <v>0</v>
          </cell>
          <cell r="BA72">
            <v>0</v>
          </cell>
          <cell r="BB72">
            <v>5.042E-2</v>
          </cell>
          <cell r="BC72">
            <v>5.042E-2</v>
          </cell>
          <cell r="BD72">
            <v>5.042E-2</v>
          </cell>
          <cell r="BE72">
            <v>0</v>
          </cell>
          <cell r="BF72">
            <v>5.042E-2</v>
          </cell>
          <cell r="BG72" t="str">
            <v/>
          </cell>
          <cell r="BH72" t="str">
            <v/>
          </cell>
          <cell r="BI72">
            <v>65953.66</v>
          </cell>
          <cell r="BJ72">
            <v>7.47</v>
          </cell>
          <cell r="BK72">
            <v>0.25600000000000001</v>
          </cell>
          <cell r="BL72">
            <v>82.36</v>
          </cell>
          <cell r="BM72">
            <v>0</v>
          </cell>
          <cell r="BN72">
            <v>0</v>
          </cell>
          <cell r="BO72">
            <v>0.25600000000000001</v>
          </cell>
          <cell r="BP72">
            <v>3794.81</v>
          </cell>
          <cell r="BQ72">
            <v>25874.940000000002</v>
          </cell>
          <cell r="BR72">
            <v>6.8185070000000003</v>
          </cell>
          <cell r="BS72">
            <v>6.3601739999999998</v>
          </cell>
          <cell r="BT72">
            <v>5.042E-2</v>
          </cell>
          <cell r="BU72">
            <v>64977.1</v>
          </cell>
          <cell r="BV72">
            <v>3738.62</v>
          </cell>
          <cell r="BW72">
            <v>27126.560000000001</v>
          </cell>
          <cell r="BX72">
            <v>7.2557679999999998</v>
          </cell>
          <cell r="BY72">
            <v>6.7974350000000001</v>
          </cell>
          <cell r="BZ72">
            <v>272.87</v>
          </cell>
          <cell r="CA72">
            <v>1680.13</v>
          </cell>
          <cell r="CB72">
            <v>0.44274400000000003</v>
          </cell>
          <cell r="CC72" t="str">
            <v/>
          </cell>
          <cell r="CD72">
            <v>65953.66</v>
          </cell>
          <cell r="CE72" t="str">
            <v/>
          </cell>
          <cell r="CF72">
            <v>25874.940000000002</v>
          </cell>
          <cell r="CG72" t="str">
            <v/>
          </cell>
          <cell r="CH72" t="str">
            <v/>
          </cell>
          <cell r="CI72" t="str">
            <v/>
          </cell>
          <cell r="CJ72" t="str">
            <v/>
          </cell>
          <cell r="CK72" t="str">
            <v/>
          </cell>
          <cell r="CL72" t="str">
            <v/>
          </cell>
          <cell r="CM72" t="str">
            <v/>
          </cell>
          <cell r="CN72" t="str">
            <v/>
          </cell>
        </row>
        <row r="73">
          <cell r="A73">
            <v>84</v>
          </cell>
          <cell r="B73">
            <v>0</v>
          </cell>
          <cell r="C73">
            <v>0</v>
          </cell>
          <cell r="D73">
            <v>8.5900000000000004E-2</v>
          </cell>
          <cell r="E73">
            <v>8.5900000000000004E-2</v>
          </cell>
          <cell r="F73">
            <v>8.5900000000000004E-2</v>
          </cell>
          <cell r="G73">
            <v>0</v>
          </cell>
          <cell r="H73">
            <v>8.5900000000000004E-2</v>
          </cell>
          <cell r="I73" t="str">
            <v/>
          </cell>
          <cell r="J73" t="str">
            <v/>
          </cell>
          <cell r="K73">
            <v>44884.160000000003</v>
          </cell>
          <cell r="L73">
            <v>5.82</v>
          </cell>
          <cell r="M73">
            <v>0.66300000000000003</v>
          </cell>
          <cell r="N73">
            <v>79.099999999999994</v>
          </cell>
          <cell r="O73">
            <v>0</v>
          </cell>
          <cell r="P73">
            <v>0</v>
          </cell>
          <cell r="Q73">
            <v>0.66300000000000003</v>
          </cell>
          <cell r="R73">
            <v>2495.19</v>
          </cell>
          <cell r="S73">
            <v>13878.960000000001</v>
          </cell>
          <cell r="T73">
            <v>5.5622860000000003</v>
          </cell>
          <cell r="U73">
            <v>5.1039529999999997</v>
          </cell>
          <cell r="V73">
            <v>8.5900000000000004E-2</v>
          </cell>
          <cell r="W73">
            <v>48363.78</v>
          </cell>
          <cell r="X73">
            <v>2688.63</v>
          </cell>
          <cell r="Y73">
            <v>15896.640000000003</v>
          </cell>
          <cell r="Z73">
            <v>5.9125430000000003</v>
          </cell>
          <cell r="AA73">
            <v>5.4542099999999998</v>
          </cell>
          <cell r="AB73">
            <v>1154.79</v>
          </cell>
          <cell r="AC73">
            <v>6889.16</v>
          </cell>
          <cell r="AD73">
            <v>2.7609759999999999</v>
          </cell>
          <cell r="AE73" t="str">
            <v/>
          </cell>
          <cell r="AF73">
            <v>44884.160000000003</v>
          </cell>
          <cell r="AG73" t="str">
            <v/>
          </cell>
          <cell r="AH73">
            <v>13878.960000000001</v>
          </cell>
          <cell r="AI73" t="str">
            <v/>
          </cell>
          <cell r="AJ73" t="str">
            <v/>
          </cell>
          <cell r="AK73" t="str">
            <v/>
          </cell>
          <cell r="AL73" t="str">
            <v/>
          </cell>
          <cell r="AM73" t="str">
            <v/>
          </cell>
          <cell r="AN73" t="str">
            <v/>
          </cell>
          <cell r="AO73" t="str">
            <v/>
          </cell>
          <cell r="AP73" t="str">
            <v/>
          </cell>
          <cell r="AY73">
            <v>84</v>
          </cell>
          <cell r="AZ73">
            <v>0</v>
          </cell>
          <cell r="BA73">
            <v>0</v>
          </cell>
          <cell r="BB73">
            <v>5.8689999999999999E-2</v>
          </cell>
          <cell r="BC73">
            <v>5.8689999999999999E-2</v>
          </cell>
          <cell r="BD73">
            <v>5.8689999999999999E-2</v>
          </cell>
          <cell r="BE73">
            <v>0</v>
          </cell>
          <cell r="BF73">
            <v>5.8689999999999999E-2</v>
          </cell>
          <cell r="BG73" t="str">
            <v/>
          </cell>
          <cell r="BH73" t="str">
            <v/>
          </cell>
          <cell r="BI73">
            <v>62082.84</v>
          </cell>
          <cell r="BJ73">
            <v>6.9</v>
          </cell>
          <cell r="BK73">
            <v>0.23499999999999999</v>
          </cell>
          <cell r="BL73">
            <v>83.16</v>
          </cell>
          <cell r="BM73">
            <v>0</v>
          </cell>
          <cell r="BN73">
            <v>0</v>
          </cell>
          <cell r="BO73">
            <v>0.23499999999999999</v>
          </cell>
          <cell r="BP73">
            <v>3451.3</v>
          </cell>
          <cell r="BQ73">
            <v>22080.13</v>
          </cell>
          <cell r="BR73">
            <v>6.397627</v>
          </cell>
          <cell r="BS73">
            <v>5.9392940000000003</v>
          </cell>
          <cell r="BT73">
            <v>5.8689999999999999E-2</v>
          </cell>
          <cell r="BU73">
            <v>61700.95</v>
          </cell>
          <cell r="BV73">
            <v>3430.07</v>
          </cell>
          <cell r="BW73">
            <v>23387.940000000006</v>
          </cell>
          <cell r="BX73">
            <v>6.8185019999999996</v>
          </cell>
          <cell r="BY73">
            <v>6.360169</v>
          </cell>
          <cell r="BZ73">
            <v>251.78</v>
          </cell>
          <cell r="CA73">
            <v>1407.2599999999998</v>
          </cell>
          <cell r="CB73">
            <v>0.407748</v>
          </cell>
          <cell r="CC73" t="str">
            <v/>
          </cell>
          <cell r="CD73">
            <v>62082.84</v>
          </cell>
          <cell r="CE73" t="str">
            <v/>
          </cell>
          <cell r="CF73">
            <v>22080.13</v>
          </cell>
          <cell r="CG73" t="str">
            <v/>
          </cell>
          <cell r="CH73" t="str">
            <v/>
          </cell>
          <cell r="CI73" t="str">
            <v/>
          </cell>
          <cell r="CJ73" t="str">
            <v/>
          </cell>
          <cell r="CK73" t="str">
            <v/>
          </cell>
          <cell r="CL73" t="str">
            <v/>
          </cell>
          <cell r="CM73" t="str">
            <v/>
          </cell>
          <cell r="CN73" t="str">
            <v/>
          </cell>
        </row>
        <row r="74">
          <cell r="A74">
            <v>85</v>
          </cell>
          <cell r="B74">
            <v>0</v>
          </cell>
          <cell r="C74">
            <v>0</v>
          </cell>
          <cell r="D74">
            <v>9.6750000000000003E-2</v>
          </cell>
          <cell r="E74">
            <v>9.6750000000000003E-2</v>
          </cell>
          <cell r="F74">
            <v>9.6750000000000003E-2</v>
          </cell>
          <cell r="G74">
            <v>0</v>
          </cell>
          <cell r="H74">
            <v>9.6750000000000003E-2</v>
          </cell>
          <cell r="I74" t="str">
            <v/>
          </cell>
          <cell r="J74" t="str">
            <v/>
          </cell>
          <cell r="K74">
            <v>40541.620000000003</v>
          </cell>
          <cell r="L74">
            <v>5.39</v>
          </cell>
          <cell r="M74">
            <v>0.64300000000000002</v>
          </cell>
          <cell r="N74">
            <v>79.92</v>
          </cell>
          <cell r="O74">
            <v>0</v>
          </cell>
          <cell r="P74">
            <v>0</v>
          </cell>
          <cell r="Q74">
            <v>0.64300000000000002</v>
          </cell>
          <cell r="R74">
            <v>2177.5700000000002</v>
          </cell>
          <cell r="S74">
            <v>11383.77</v>
          </cell>
          <cell r="T74">
            <v>5.2277399999999998</v>
          </cell>
          <cell r="U74">
            <v>4.7694070000000002</v>
          </cell>
          <cell r="V74">
            <v>9.6750000000000003E-2</v>
          </cell>
          <cell r="W74">
            <v>44209.33</v>
          </cell>
          <cell r="X74">
            <v>2374.5700000000002</v>
          </cell>
          <cell r="Y74">
            <v>13208.010000000004</v>
          </cell>
          <cell r="Z74">
            <v>5.5622740000000004</v>
          </cell>
          <cell r="AA74">
            <v>5.1039409999999998</v>
          </cell>
          <cell r="AB74">
            <v>1049.2</v>
          </cell>
          <cell r="AC74">
            <v>5734.37</v>
          </cell>
          <cell r="AD74">
            <v>2.6333799999999998</v>
          </cell>
          <cell r="AE74" t="str">
            <v/>
          </cell>
          <cell r="AF74">
            <v>40541.620000000003</v>
          </cell>
          <cell r="AG74" t="str">
            <v/>
          </cell>
          <cell r="AH74">
            <v>11383.77</v>
          </cell>
          <cell r="AI74" t="str">
            <v/>
          </cell>
          <cell r="AJ74" t="str">
            <v/>
          </cell>
          <cell r="AK74" t="str">
            <v/>
          </cell>
          <cell r="AL74" t="str">
            <v/>
          </cell>
          <cell r="AM74" t="str">
            <v/>
          </cell>
          <cell r="AN74" t="str">
            <v/>
          </cell>
          <cell r="AO74" t="str">
            <v/>
          </cell>
          <cell r="AP74" t="str">
            <v/>
          </cell>
          <cell r="AY74">
            <v>85</v>
          </cell>
          <cell r="AZ74">
            <v>0</v>
          </cell>
          <cell r="BA74">
            <v>0</v>
          </cell>
          <cell r="BB74">
            <v>6.8150000000000002E-2</v>
          </cell>
          <cell r="BC74">
            <v>6.8150000000000002E-2</v>
          </cell>
          <cell r="BD74">
            <v>6.8150000000000002E-2</v>
          </cell>
          <cell r="BE74">
            <v>0</v>
          </cell>
          <cell r="BF74">
            <v>6.8150000000000002E-2</v>
          </cell>
          <cell r="BG74" t="str">
            <v/>
          </cell>
          <cell r="BH74" t="str">
            <v/>
          </cell>
          <cell r="BI74">
            <v>57851.89</v>
          </cell>
          <cell r="BJ74">
            <v>6.37</v>
          </cell>
          <cell r="BK74">
            <v>0.215</v>
          </cell>
          <cell r="BL74">
            <v>83.93</v>
          </cell>
          <cell r="BM74">
            <v>0</v>
          </cell>
          <cell r="BN74">
            <v>0</v>
          </cell>
          <cell r="BO74">
            <v>0.215</v>
          </cell>
          <cell r="BP74">
            <v>3107.33</v>
          </cell>
          <cell r="BQ74">
            <v>18628.830000000002</v>
          </cell>
          <cell r="BR74">
            <v>5.9951239999999997</v>
          </cell>
          <cell r="BS74">
            <v>5.536791</v>
          </cell>
          <cell r="BT74">
            <v>6.8150000000000002E-2</v>
          </cell>
          <cell r="BU74">
            <v>58079.72</v>
          </cell>
          <cell r="BV74">
            <v>3119.57</v>
          </cell>
          <cell r="BW74">
            <v>19957.870000000003</v>
          </cell>
          <cell r="BX74">
            <v>6.3976350000000002</v>
          </cell>
          <cell r="BY74">
            <v>5.9393019999999996</v>
          </cell>
          <cell r="BZ74">
            <v>227.55</v>
          </cell>
          <cell r="CA74">
            <v>1155.48</v>
          </cell>
          <cell r="CB74">
            <v>0.37185600000000002</v>
          </cell>
          <cell r="CC74" t="str">
            <v/>
          </cell>
          <cell r="CD74">
            <v>57851.89</v>
          </cell>
          <cell r="CE74" t="str">
            <v/>
          </cell>
          <cell r="CF74">
            <v>18628.830000000002</v>
          </cell>
          <cell r="CG74" t="str">
            <v/>
          </cell>
          <cell r="CH74" t="str">
            <v/>
          </cell>
          <cell r="CI74" t="str">
            <v/>
          </cell>
          <cell r="CJ74" t="str">
            <v/>
          </cell>
          <cell r="CK74" t="str">
            <v/>
          </cell>
          <cell r="CL74" t="str">
            <v/>
          </cell>
          <cell r="CM74" t="str">
            <v/>
          </cell>
          <cell r="CN74" t="str">
            <v/>
          </cell>
        </row>
        <row r="75">
          <cell r="A75">
            <v>86</v>
          </cell>
          <cell r="B75">
            <v>0</v>
          </cell>
          <cell r="C75">
            <v>0</v>
          </cell>
          <cell r="D75">
            <v>0.10872</v>
          </cell>
          <cell r="E75">
            <v>0.10872</v>
          </cell>
          <cell r="F75">
            <v>0.10872</v>
          </cell>
          <cell r="G75">
            <v>0</v>
          </cell>
          <cell r="H75">
            <v>0.10872</v>
          </cell>
          <cell r="I75" t="str">
            <v/>
          </cell>
          <cell r="J75" t="str">
            <v/>
          </cell>
          <cell r="K75">
            <v>36133.94</v>
          </cell>
          <cell r="L75">
            <v>4.99</v>
          </cell>
          <cell r="M75">
            <v>0.621</v>
          </cell>
          <cell r="N75">
            <v>80.73</v>
          </cell>
          <cell r="O75">
            <v>0</v>
          </cell>
          <cell r="P75">
            <v>0</v>
          </cell>
          <cell r="Q75">
            <v>0.621</v>
          </cell>
          <cell r="R75">
            <v>1875.19</v>
          </cell>
          <cell r="S75">
            <v>9206.1999999999989</v>
          </cell>
          <cell r="T75">
            <v>4.9094759999999997</v>
          </cell>
          <cell r="U75">
            <v>4.4511430000000001</v>
          </cell>
          <cell r="V75">
            <v>0.10872</v>
          </cell>
          <cell r="W75">
            <v>39932.080000000002</v>
          </cell>
          <cell r="X75">
            <v>2072.3000000000002</v>
          </cell>
          <cell r="Y75">
            <v>10833.44</v>
          </cell>
          <cell r="Z75">
            <v>5.2277370000000003</v>
          </cell>
          <cell r="AA75">
            <v>4.7694039999999998</v>
          </cell>
          <cell r="AB75">
            <v>933.75</v>
          </cell>
          <cell r="AC75">
            <v>4685.17</v>
          </cell>
          <cell r="AD75">
            <v>2.4985040000000001</v>
          </cell>
          <cell r="AE75" t="str">
            <v/>
          </cell>
          <cell r="AF75">
            <v>36133.94</v>
          </cell>
          <cell r="AG75" t="str">
            <v/>
          </cell>
          <cell r="AH75">
            <v>9206.1999999999989</v>
          </cell>
          <cell r="AI75" t="str">
            <v/>
          </cell>
          <cell r="AJ75" t="str">
            <v/>
          </cell>
          <cell r="AK75" t="str">
            <v/>
          </cell>
          <cell r="AL75" t="str">
            <v/>
          </cell>
          <cell r="AM75" t="str">
            <v/>
          </cell>
          <cell r="AN75" t="str">
            <v/>
          </cell>
          <cell r="AO75" t="str">
            <v/>
          </cell>
          <cell r="AP75" t="str">
            <v/>
          </cell>
          <cell r="AY75">
            <v>86</v>
          </cell>
          <cell r="AZ75">
            <v>0</v>
          </cell>
          <cell r="BA75">
            <v>0</v>
          </cell>
          <cell r="BB75">
            <v>7.8789999999999999E-2</v>
          </cell>
          <cell r="BC75">
            <v>7.8789999999999999E-2</v>
          </cell>
          <cell r="BD75">
            <v>7.8789999999999999E-2</v>
          </cell>
          <cell r="BE75">
            <v>0</v>
          </cell>
          <cell r="BF75">
            <v>7.8789999999999999E-2</v>
          </cell>
          <cell r="BG75" t="str">
            <v/>
          </cell>
          <cell r="BH75" t="str">
            <v/>
          </cell>
          <cell r="BI75">
            <v>53293.74</v>
          </cell>
          <cell r="BJ75">
            <v>5.87</v>
          </cell>
          <cell r="BK75">
            <v>0.19400000000000001</v>
          </cell>
          <cell r="BL75">
            <v>84.69</v>
          </cell>
          <cell r="BM75">
            <v>0</v>
          </cell>
          <cell r="BN75">
            <v>0</v>
          </cell>
          <cell r="BO75">
            <v>0.19400000000000001</v>
          </cell>
          <cell r="BP75">
            <v>2765.71</v>
          </cell>
          <cell r="BQ75">
            <v>15521.499999999998</v>
          </cell>
          <cell r="BR75">
            <v>5.6121210000000001</v>
          </cell>
          <cell r="BS75">
            <v>5.1537879999999996</v>
          </cell>
          <cell r="BT75">
            <v>7.8789999999999999E-2</v>
          </cell>
          <cell r="BU75">
            <v>54121.59</v>
          </cell>
          <cell r="BV75">
            <v>2808.67</v>
          </cell>
          <cell r="BW75">
            <v>16838.300000000003</v>
          </cell>
          <cell r="BX75">
            <v>5.9951150000000002</v>
          </cell>
          <cell r="BY75">
            <v>5.5367819999999996</v>
          </cell>
          <cell r="BZ75">
            <v>200.36</v>
          </cell>
          <cell r="CA75">
            <v>927.93</v>
          </cell>
          <cell r="CB75">
            <v>0.33551199999999998</v>
          </cell>
          <cell r="CC75" t="str">
            <v/>
          </cell>
          <cell r="CD75">
            <v>53293.74</v>
          </cell>
          <cell r="CE75" t="str">
            <v/>
          </cell>
          <cell r="CF75">
            <v>15521.499999999998</v>
          </cell>
          <cell r="CG75" t="str">
            <v/>
          </cell>
          <cell r="CH75" t="str">
            <v/>
          </cell>
          <cell r="CI75" t="str">
            <v/>
          </cell>
          <cell r="CJ75" t="str">
            <v/>
          </cell>
          <cell r="CK75" t="str">
            <v/>
          </cell>
          <cell r="CL75" t="str">
            <v/>
          </cell>
          <cell r="CM75" t="str">
            <v/>
          </cell>
          <cell r="CN75" t="str">
            <v/>
          </cell>
        </row>
        <row r="76">
          <cell r="A76">
            <v>87</v>
          </cell>
          <cell r="B76">
            <v>0</v>
          </cell>
          <cell r="C76">
            <v>0</v>
          </cell>
          <cell r="D76">
            <v>0.12182</v>
          </cell>
          <cell r="E76">
            <v>0.12182</v>
          </cell>
          <cell r="F76">
            <v>0.12182</v>
          </cell>
          <cell r="G76">
            <v>0</v>
          </cell>
          <cell r="H76">
            <v>0.12182</v>
          </cell>
          <cell r="I76" t="str">
            <v/>
          </cell>
          <cell r="J76" t="str">
            <v/>
          </cell>
          <cell r="K76">
            <v>31732.1</v>
          </cell>
          <cell r="L76">
            <v>4.6100000000000003</v>
          </cell>
          <cell r="M76">
            <v>0.59799999999999998</v>
          </cell>
          <cell r="N76">
            <v>81.53</v>
          </cell>
          <cell r="O76">
            <v>0</v>
          </cell>
          <cell r="P76">
            <v>0</v>
          </cell>
          <cell r="Q76">
            <v>0.59799999999999998</v>
          </cell>
          <cell r="R76">
            <v>1591.07</v>
          </cell>
          <cell r="S76">
            <v>7331.0099999999993</v>
          </cell>
          <cell r="T76">
            <v>4.6075970000000002</v>
          </cell>
          <cell r="U76">
            <v>4.1492639999999996</v>
          </cell>
          <cell r="V76">
            <v>0.12182</v>
          </cell>
          <cell r="W76">
            <v>35590.660000000003</v>
          </cell>
          <cell r="X76">
            <v>1784.54</v>
          </cell>
          <cell r="Y76">
            <v>8761.1400000000012</v>
          </cell>
          <cell r="Z76">
            <v>4.9094670000000002</v>
          </cell>
          <cell r="AA76">
            <v>4.4511339999999997</v>
          </cell>
          <cell r="AB76">
            <v>812.78</v>
          </cell>
          <cell r="AC76">
            <v>3751.42</v>
          </cell>
          <cell r="AD76">
            <v>2.3577970000000001</v>
          </cell>
          <cell r="AE76" t="str">
            <v/>
          </cell>
          <cell r="AF76">
            <v>31732.1</v>
          </cell>
          <cell r="AG76" t="str">
            <v/>
          </cell>
          <cell r="AH76">
            <v>7331.0099999999993</v>
          </cell>
          <cell r="AI76" t="str">
            <v/>
          </cell>
          <cell r="AJ76" t="str">
            <v/>
          </cell>
          <cell r="AK76" t="str">
            <v/>
          </cell>
          <cell r="AL76" t="str">
            <v/>
          </cell>
          <cell r="AM76" t="str">
            <v/>
          </cell>
          <cell r="AN76" t="str">
            <v/>
          </cell>
          <cell r="AO76" t="str">
            <v/>
          </cell>
          <cell r="AP76" t="str">
            <v/>
          </cell>
          <cell r="AY76">
            <v>87</v>
          </cell>
          <cell r="AZ76">
            <v>0</v>
          </cell>
          <cell r="BA76">
            <v>0</v>
          </cell>
          <cell r="BB76">
            <v>9.0630000000000002E-2</v>
          </cell>
          <cell r="BC76">
            <v>9.0630000000000002E-2</v>
          </cell>
          <cell r="BD76">
            <v>9.0630000000000002E-2</v>
          </cell>
          <cell r="BE76">
            <v>0</v>
          </cell>
          <cell r="BF76">
            <v>9.0630000000000002E-2</v>
          </cell>
          <cell r="BG76" t="str">
            <v/>
          </cell>
          <cell r="BH76" t="str">
            <v/>
          </cell>
          <cell r="BI76">
            <v>48463.73</v>
          </cell>
          <cell r="BJ76">
            <v>5.41</v>
          </cell>
          <cell r="BK76">
            <v>0.17399999999999999</v>
          </cell>
          <cell r="BL76">
            <v>85.43</v>
          </cell>
          <cell r="BM76">
            <v>0</v>
          </cell>
          <cell r="BN76">
            <v>0</v>
          </cell>
          <cell r="BO76">
            <v>0.17399999999999999</v>
          </cell>
          <cell r="BP76">
            <v>2430</v>
          </cell>
          <cell r="BQ76">
            <v>12755.789999999999</v>
          </cell>
          <cell r="BR76">
            <v>5.2492960000000002</v>
          </cell>
          <cell r="BS76">
            <v>4.7909629999999996</v>
          </cell>
          <cell r="BT76">
            <v>9.0630000000000002E-2</v>
          </cell>
          <cell r="BU76">
            <v>49857.35</v>
          </cell>
          <cell r="BV76">
            <v>2499.88</v>
          </cell>
          <cell r="BW76">
            <v>14029.630000000003</v>
          </cell>
          <cell r="BX76">
            <v>5.6121210000000001</v>
          </cell>
          <cell r="BY76">
            <v>5.1537879999999996</v>
          </cell>
          <cell r="BZ76">
            <v>171.82</v>
          </cell>
          <cell r="CA76">
            <v>727.56999999999994</v>
          </cell>
          <cell r="CB76">
            <v>0.29941200000000001</v>
          </cell>
          <cell r="CC76" t="str">
            <v/>
          </cell>
          <cell r="CD76">
            <v>48463.73</v>
          </cell>
          <cell r="CE76" t="str">
            <v/>
          </cell>
          <cell r="CF76">
            <v>12755.789999999999</v>
          </cell>
          <cell r="CG76" t="str">
            <v/>
          </cell>
          <cell r="CH76" t="str">
            <v/>
          </cell>
          <cell r="CI76" t="str">
            <v/>
          </cell>
          <cell r="CJ76" t="str">
            <v/>
          </cell>
          <cell r="CK76" t="str">
            <v/>
          </cell>
          <cell r="CL76" t="str">
            <v/>
          </cell>
          <cell r="CM76" t="str">
            <v/>
          </cell>
          <cell r="CN76" t="str">
            <v/>
          </cell>
        </row>
        <row r="77">
          <cell r="A77">
            <v>88</v>
          </cell>
          <cell r="B77">
            <v>0</v>
          </cell>
          <cell r="C77">
            <v>0</v>
          </cell>
          <cell r="D77">
            <v>0.13603000000000001</v>
          </cell>
          <cell r="E77">
            <v>0.13603000000000001</v>
          </cell>
          <cell r="F77">
            <v>0.13603000000000001</v>
          </cell>
          <cell r="G77">
            <v>0</v>
          </cell>
          <cell r="H77">
            <v>0.13603000000000001</v>
          </cell>
          <cell r="I77" t="str">
            <v/>
          </cell>
          <cell r="J77" t="str">
            <v/>
          </cell>
          <cell r="K77">
            <v>27415.58</v>
          </cell>
          <cell r="L77">
            <v>4.26</v>
          </cell>
          <cell r="M77">
            <v>0.57399999999999995</v>
          </cell>
          <cell r="N77">
            <v>82.33</v>
          </cell>
          <cell r="O77">
            <v>0</v>
          </cell>
          <cell r="P77">
            <v>0</v>
          </cell>
          <cell r="Q77">
            <v>0.57399999999999995</v>
          </cell>
          <cell r="R77">
            <v>1328.15</v>
          </cell>
          <cell r="S77">
            <v>5739.9399999999987</v>
          </cell>
          <cell r="T77">
            <v>4.3217559999999997</v>
          </cell>
          <cell r="U77">
            <v>3.8634230000000001</v>
          </cell>
          <cell r="V77">
            <v>0.13603000000000001</v>
          </cell>
          <cell r="W77">
            <v>31255.01</v>
          </cell>
          <cell r="X77">
            <v>1514.15</v>
          </cell>
          <cell r="Y77">
            <v>6976.5999999999985</v>
          </cell>
          <cell r="Z77">
            <v>4.607602</v>
          </cell>
          <cell r="AA77">
            <v>4.1492690000000003</v>
          </cell>
          <cell r="AB77">
            <v>689.55</v>
          </cell>
          <cell r="AC77">
            <v>2938.6400000000003</v>
          </cell>
          <cell r="AD77">
            <v>2.2125810000000001</v>
          </cell>
          <cell r="AE77" t="str">
            <v/>
          </cell>
          <cell r="AF77">
            <v>27415.58</v>
          </cell>
          <cell r="AG77" t="str">
            <v/>
          </cell>
          <cell r="AH77">
            <v>5739.9399999999987</v>
          </cell>
          <cell r="AI77" t="str">
            <v/>
          </cell>
          <cell r="AJ77" t="str">
            <v/>
          </cell>
          <cell r="AK77" t="str">
            <v/>
          </cell>
          <cell r="AL77" t="str">
            <v/>
          </cell>
          <cell r="AM77" t="str">
            <v/>
          </cell>
          <cell r="AN77" t="str">
            <v/>
          </cell>
          <cell r="AO77" t="str">
            <v/>
          </cell>
          <cell r="AP77" t="str">
            <v/>
          </cell>
          <cell r="AY77">
            <v>88</v>
          </cell>
          <cell r="AZ77">
            <v>0</v>
          </cell>
          <cell r="BA77">
            <v>0</v>
          </cell>
          <cell r="BB77">
            <v>0.10366</v>
          </cell>
          <cell r="BC77">
            <v>0.10366</v>
          </cell>
          <cell r="BD77">
            <v>0.10366</v>
          </cell>
          <cell r="BE77">
            <v>0</v>
          </cell>
          <cell r="BF77">
            <v>0.10366</v>
          </cell>
          <cell r="BG77" t="str">
            <v/>
          </cell>
          <cell r="BH77" t="str">
            <v/>
          </cell>
          <cell r="BI77">
            <v>43439.98</v>
          </cell>
          <cell r="BJ77">
            <v>4.9800000000000004</v>
          </cell>
          <cell r="BK77">
            <v>0.154</v>
          </cell>
          <cell r="BL77">
            <v>86.15</v>
          </cell>
          <cell r="BM77">
            <v>0</v>
          </cell>
          <cell r="BN77">
            <v>0</v>
          </cell>
          <cell r="BO77">
            <v>0.154</v>
          </cell>
          <cell r="BP77">
            <v>2104.4499999999998</v>
          </cell>
          <cell r="BQ77">
            <v>10325.789999999999</v>
          </cell>
          <cell r="BR77">
            <v>4.9066450000000001</v>
          </cell>
          <cell r="BS77">
            <v>4.4483119999999996</v>
          </cell>
          <cell r="BT77">
            <v>0.10366</v>
          </cell>
          <cell r="BU77">
            <v>45338.78</v>
          </cell>
          <cell r="BV77">
            <v>2196.44</v>
          </cell>
          <cell r="BW77">
            <v>11529.750000000002</v>
          </cell>
          <cell r="BX77">
            <v>5.2492900000000002</v>
          </cell>
          <cell r="BY77">
            <v>4.7909569999999997</v>
          </cell>
          <cell r="BZ77">
            <v>142.85</v>
          </cell>
          <cell r="CA77">
            <v>555.75</v>
          </cell>
          <cell r="CB77">
            <v>0.26408300000000001</v>
          </cell>
          <cell r="CC77" t="str">
            <v/>
          </cell>
          <cell r="CD77">
            <v>43439.98</v>
          </cell>
          <cell r="CE77" t="str">
            <v/>
          </cell>
          <cell r="CF77">
            <v>10325.789999999999</v>
          </cell>
          <cell r="CG77" t="str">
            <v/>
          </cell>
          <cell r="CH77" t="str">
            <v/>
          </cell>
          <cell r="CI77" t="str">
            <v/>
          </cell>
          <cell r="CJ77" t="str">
            <v/>
          </cell>
          <cell r="CK77" t="str">
            <v/>
          </cell>
          <cell r="CL77" t="str">
            <v/>
          </cell>
          <cell r="CM77" t="str">
            <v/>
          </cell>
          <cell r="CN77" t="str">
            <v/>
          </cell>
        </row>
        <row r="78">
          <cell r="A78">
            <v>89</v>
          </cell>
          <cell r="B78">
            <v>0</v>
          </cell>
          <cell r="C78">
            <v>0</v>
          </cell>
          <cell r="D78">
            <v>0.15135999999999999</v>
          </cell>
          <cell r="E78">
            <v>0.15135999999999999</v>
          </cell>
          <cell r="F78">
            <v>0.15135999999999999</v>
          </cell>
          <cell r="G78">
            <v>0</v>
          </cell>
          <cell r="H78">
            <v>0.15135999999999999</v>
          </cell>
          <cell r="I78" t="str">
            <v/>
          </cell>
          <cell r="J78" t="str">
            <v/>
          </cell>
          <cell r="K78">
            <v>23265.96</v>
          </cell>
          <cell r="L78">
            <v>3.93</v>
          </cell>
          <cell r="M78">
            <v>0.54800000000000004</v>
          </cell>
          <cell r="N78">
            <v>83.12</v>
          </cell>
          <cell r="O78">
            <v>0</v>
          </cell>
          <cell r="P78">
            <v>0</v>
          </cell>
          <cell r="Q78">
            <v>0.54800000000000004</v>
          </cell>
          <cell r="R78">
            <v>1089</v>
          </cell>
          <cell r="S78">
            <v>4411.7899999999991</v>
          </cell>
          <cell r="T78">
            <v>4.0512300000000003</v>
          </cell>
          <cell r="U78">
            <v>3.5928969999999998</v>
          </cell>
          <cell r="V78">
            <v>0.15135999999999999</v>
          </cell>
          <cell r="W78">
            <v>27003.39</v>
          </cell>
          <cell r="X78">
            <v>1263.94</v>
          </cell>
          <cell r="Y78">
            <v>5462.45</v>
          </cell>
          <cell r="Z78">
            <v>4.3217639999999999</v>
          </cell>
          <cell r="AA78">
            <v>3.8634309999999998</v>
          </cell>
          <cell r="AB78">
            <v>568.62</v>
          </cell>
          <cell r="AC78">
            <v>2249.0899999999997</v>
          </cell>
          <cell r="AD78">
            <v>2.06528</v>
          </cell>
          <cell r="AE78" t="str">
            <v/>
          </cell>
          <cell r="AF78">
            <v>23265.96</v>
          </cell>
          <cell r="AG78" t="str">
            <v/>
          </cell>
          <cell r="AH78">
            <v>4411.7899999999991</v>
          </cell>
          <cell r="AI78" t="str">
            <v/>
          </cell>
          <cell r="AJ78" t="str">
            <v/>
          </cell>
          <cell r="AK78" t="str">
            <v/>
          </cell>
          <cell r="AL78" t="str">
            <v/>
          </cell>
          <cell r="AM78" t="str">
            <v/>
          </cell>
          <cell r="AN78" t="str">
            <v/>
          </cell>
          <cell r="AO78" t="str">
            <v/>
          </cell>
          <cell r="AP78" t="str">
            <v/>
          </cell>
          <cell r="AY78">
            <v>89</v>
          </cell>
          <cell r="AZ78">
            <v>0</v>
          </cell>
          <cell r="BA78">
            <v>0</v>
          </cell>
          <cell r="BB78">
            <v>0.11788</v>
          </cell>
          <cell r="BC78">
            <v>0.11788</v>
          </cell>
          <cell r="BD78">
            <v>0.11788</v>
          </cell>
          <cell r="BE78">
            <v>0</v>
          </cell>
          <cell r="BF78">
            <v>0.11788</v>
          </cell>
          <cell r="BG78" t="str">
            <v/>
          </cell>
          <cell r="BH78" t="str">
            <v/>
          </cell>
          <cell r="BI78">
            <v>38319.279999999999</v>
          </cell>
          <cell r="BJ78">
            <v>4.58</v>
          </cell>
          <cell r="BK78">
            <v>0.13500000000000001</v>
          </cell>
          <cell r="BL78">
            <v>86.85</v>
          </cell>
          <cell r="BM78">
            <v>0</v>
          </cell>
          <cell r="BN78">
            <v>0</v>
          </cell>
          <cell r="BO78">
            <v>0.13500000000000001</v>
          </cell>
          <cell r="BP78">
            <v>1793.6</v>
          </cell>
          <cell r="BQ78">
            <v>8221.34</v>
          </cell>
          <cell r="BR78">
            <v>4.5837089999999998</v>
          </cell>
          <cell r="BS78">
            <v>4.1253760000000002</v>
          </cell>
          <cell r="BT78">
            <v>0.11788</v>
          </cell>
          <cell r="BU78">
            <v>40638.959999999999</v>
          </cell>
          <cell r="BV78">
            <v>1902.18</v>
          </cell>
          <cell r="BW78">
            <v>9333.3100000000031</v>
          </cell>
          <cell r="BX78">
            <v>4.9066390000000002</v>
          </cell>
          <cell r="BY78">
            <v>4.4483059999999996</v>
          </cell>
          <cell r="BZ78">
            <v>115.47</v>
          </cell>
          <cell r="CA78">
            <v>412.90000000000003</v>
          </cell>
          <cell r="CB78">
            <v>0.23020699999999999</v>
          </cell>
          <cell r="CC78" t="str">
            <v/>
          </cell>
          <cell r="CD78">
            <v>38319.279999999999</v>
          </cell>
          <cell r="CE78" t="str">
            <v/>
          </cell>
          <cell r="CF78">
            <v>8221.34</v>
          </cell>
          <cell r="CG78" t="str">
            <v/>
          </cell>
          <cell r="CH78" t="str">
            <v/>
          </cell>
          <cell r="CI78" t="str">
            <v/>
          </cell>
          <cell r="CJ78" t="str">
            <v/>
          </cell>
          <cell r="CK78" t="str">
            <v/>
          </cell>
          <cell r="CL78" t="str">
            <v/>
          </cell>
          <cell r="CM78" t="str">
            <v/>
          </cell>
          <cell r="CN78" t="str">
            <v/>
          </cell>
        </row>
        <row r="79">
          <cell r="A79">
            <v>90</v>
          </cell>
          <cell r="B79">
            <v>0</v>
          </cell>
          <cell r="C79">
            <v>0</v>
          </cell>
          <cell r="D79">
            <v>0.16780999999999999</v>
          </cell>
          <cell r="E79">
            <v>0.16780999999999999</v>
          </cell>
          <cell r="F79">
            <v>0.16780999999999999</v>
          </cell>
          <cell r="G79">
            <v>0</v>
          </cell>
          <cell r="H79">
            <v>0.16780999999999999</v>
          </cell>
          <cell r="I79" t="str">
            <v/>
          </cell>
          <cell r="J79" t="str">
            <v/>
          </cell>
          <cell r="K79">
            <v>19361.7</v>
          </cell>
          <cell r="L79">
            <v>3.62</v>
          </cell>
          <cell r="M79">
            <v>0.52</v>
          </cell>
          <cell r="N79">
            <v>83.91</v>
          </cell>
          <cell r="O79">
            <v>0</v>
          </cell>
          <cell r="P79">
            <v>0</v>
          </cell>
          <cell r="Q79">
            <v>0.52</v>
          </cell>
          <cell r="R79">
            <v>875.61</v>
          </cell>
          <cell r="S79">
            <v>3322.7900000000013</v>
          </cell>
          <cell r="T79">
            <v>3.794829</v>
          </cell>
          <cell r="U79">
            <v>3.3364959999999999</v>
          </cell>
          <cell r="V79">
            <v>0.16780999999999999</v>
          </cell>
          <cell r="W79">
            <v>22916.16</v>
          </cell>
          <cell r="X79">
            <v>1036.3599999999999</v>
          </cell>
          <cell r="Y79">
            <v>4198.5099999999993</v>
          </cell>
          <cell r="Z79">
            <v>4.0512079999999999</v>
          </cell>
          <cell r="AA79">
            <v>3.5928749999999998</v>
          </cell>
          <cell r="AB79">
            <v>455.14</v>
          </cell>
          <cell r="AC79">
            <v>1680.4699999999998</v>
          </cell>
          <cell r="AD79">
            <v>1.9191990000000001</v>
          </cell>
          <cell r="AE79" t="str">
            <v/>
          </cell>
          <cell r="AF79">
            <v>19361.7</v>
          </cell>
          <cell r="AG79" t="str">
            <v/>
          </cell>
          <cell r="AH79">
            <v>3322.7900000000013</v>
          </cell>
          <cell r="AI79" t="str">
            <v/>
          </cell>
          <cell r="AJ79" t="str">
            <v/>
          </cell>
          <cell r="AK79" t="str">
            <v/>
          </cell>
          <cell r="AL79" t="str">
            <v/>
          </cell>
          <cell r="AM79" t="str">
            <v/>
          </cell>
          <cell r="AN79" t="str">
            <v/>
          </cell>
          <cell r="AO79" t="str">
            <v/>
          </cell>
          <cell r="AP79" t="str">
            <v/>
          </cell>
          <cell r="AY79">
            <v>90</v>
          </cell>
          <cell r="AZ79">
            <v>0</v>
          </cell>
          <cell r="BA79">
            <v>0</v>
          </cell>
          <cell r="BB79">
            <v>0.1333</v>
          </cell>
          <cell r="BC79">
            <v>0.1333</v>
          </cell>
          <cell r="BD79">
            <v>0.1333</v>
          </cell>
          <cell r="BE79">
            <v>0</v>
          </cell>
          <cell r="BF79">
            <v>0.1333</v>
          </cell>
          <cell r="BG79" t="str">
            <v/>
          </cell>
          <cell r="BH79" t="str">
            <v/>
          </cell>
          <cell r="BI79">
            <v>33211.32</v>
          </cell>
          <cell r="BJ79">
            <v>4.2</v>
          </cell>
          <cell r="BK79">
            <v>0.11799999999999999</v>
          </cell>
          <cell r="BL79">
            <v>87.54</v>
          </cell>
          <cell r="BM79">
            <v>0</v>
          </cell>
          <cell r="BN79">
            <v>0</v>
          </cell>
          <cell r="BO79">
            <v>0.11799999999999999</v>
          </cell>
          <cell r="BP79">
            <v>1501.95</v>
          </cell>
          <cell r="BQ79">
            <v>6427.7399999999989</v>
          </cell>
          <cell r="BR79">
            <v>4.2795969999999999</v>
          </cell>
          <cell r="BS79">
            <v>3.8212640000000002</v>
          </cell>
          <cell r="BT79">
            <v>0.1333</v>
          </cell>
          <cell r="BU79">
            <v>35848.44</v>
          </cell>
          <cell r="BV79">
            <v>1621.21</v>
          </cell>
          <cell r="BW79">
            <v>7431.13</v>
          </cell>
          <cell r="BX79">
            <v>4.5836940000000004</v>
          </cell>
          <cell r="BY79">
            <v>4.1253609999999998</v>
          </cell>
          <cell r="BZ79">
            <v>90.23</v>
          </cell>
          <cell r="CA79">
            <v>297.43000000000006</v>
          </cell>
          <cell r="CB79">
            <v>0.19802900000000001</v>
          </cell>
          <cell r="CC79" t="str">
            <v/>
          </cell>
          <cell r="CD79">
            <v>33211.32</v>
          </cell>
          <cell r="CE79" t="str">
            <v/>
          </cell>
          <cell r="CF79">
            <v>6427.7399999999989</v>
          </cell>
          <cell r="CG79" t="str">
            <v/>
          </cell>
          <cell r="CH79" t="str">
            <v/>
          </cell>
          <cell r="CI79" t="str">
            <v/>
          </cell>
          <cell r="CJ79" t="str">
            <v/>
          </cell>
          <cell r="CK79" t="str">
            <v/>
          </cell>
          <cell r="CL79" t="str">
            <v/>
          </cell>
          <cell r="CM79" t="str">
            <v/>
          </cell>
          <cell r="CN79" t="str">
            <v/>
          </cell>
        </row>
        <row r="80">
          <cell r="A80">
            <v>91</v>
          </cell>
          <cell r="B80">
            <v>0</v>
          </cell>
          <cell r="C80">
            <v>0</v>
          </cell>
          <cell r="D80">
            <v>0.18537000000000001</v>
          </cell>
          <cell r="E80">
            <v>0.18537000000000001</v>
          </cell>
          <cell r="F80">
            <v>0.18537000000000001</v>
          </cell>
          <cell r="G80">
            <v>0</v>
          </cell>
          <cell r="H80">
            <v>0.18537000000000001</v>
          </cell>
          <cell r="I80" t="str">
            <v/>
          </cell>
          <cell r="J80" t="str">
            <v/>
          </cell>
          <cell r="K80">
            <v>15772.62</v>
          </cell>
          <cell r="L80">
            <v>3.33</v>
          </cell>
          <cell r="M80">
            <v>0.49099999999999999</v>
          </cell>
          <cell r="N80">
            <v>84.69</v>
          </cell>
          <cell r="O80">
            <v>0</v>
          </cell>
          <cell r="P80">
            <v>0</v>
          </cell>
          <cell r="Q80">
            <v>0.49099999999999999</v>
          </cell>
          <cell r="R80">
            <v>689.18</v>
          </cell>
          <cell r="S80">
            <v>2447.1800000000012</v>
          </cell>
          <cell r="T80">
            <v>3.5508579999999998</v>
          </cell>
          <cell r="U80">
            <v>3.0925250000000002</v>
          </cell>
          <cell r="V80">
            <v>0.18537000000000001</v>
          </cell>
          <cell r="W80">
            <v>19070.599999999999</v>
          </cell>
          <cell r="X80">
            <v>833.28</v>
          </cell>
          <cell r="Y80">
            <v>3162.150000000001</v>
          </cell>
          <cell r="Z80">
            <v>3.7948230000000001</v>
          </cell>
          <cell r="AA80">
            <v>3.33649</v>
          </cell>
          <cell r="AB80">
            <v>354.07</v>
          </cell>
          <cell r="AC80">
            <v>1225.3300000000002</v>
          </cell>
          <cell r="AD80">
            <v>1.777954</v>
          </cell>
          <cell r="AE80" t="str">
            <v/>
          </cell>
          <cell r="AF80">
            <v>15772.62</v>
          </cell>
          <cell r="AG80" t="str">
            <v/>
          </cell>
          <cell r="AH80">
            <v>2447.1800000000012</v>
          </cell>
          <cell r="AI80" t="str">
            <v/>
          </cell>
          <cell r="AJ80" t="str">
            <v/>
          </cell>
          <cell r="AK80" t="str">
            <v/>
          </cell>
          <cell r="AL80" t="str">
            <v/>
          </cell>
          <cell r="AM80" t="str">
            <v/>
          </cell>
          <cell r="AN80" t="str">
            <v/>
          </cell>
          <cell r="AO80" t="str">
            <v/>
          </cell>
          <cell r="AP80" t="str">
            <v/>
          </cell>
          <cell r="AY80">
            <v>91</v>
          </cell>
          <cell r="AZ80">
            <v>0</v>
          </cell>
          <cell r="BA80">
            <v>0</v>
          </cell>
          <cell r="BB80">
            <v>0.14990000000000001</v>
          </cell>
          <cell r="BC80">
            <v>0.14990000000000001</v>
          </cell>
          <cell r="BD80">
            <v>0.14990000000000001</v>
          </cell>
          <cell r="BE80">
            <v>0</v>
          </cell>
          <cell r="BF80">
            <v>0.14990000000000001</v>
          </cell>
          <cell r="BG80" t="str">
            <v/>
          </cell>
          <cell r="BH80" t="str">
            <v/>
          </cell>
          <cell r="BI80">
            <v>28232.94</v>
          </cell>
          <cell r="BJ80">
            <v>3.85</v>
          </cell>
          <cell r="BK80">
            <v>0.10100000000000001</v>
          </cell>
          <cell r="BL80">
            <v>88.21</v>
          </cell>
          <cell r="BM80">
            <v>0</v>
          </cell>
          <cell r="BN80">
            <v>0</v>
          </cell>
          <cell r="BO80">
            <v>0.10100000000000001</v>
          </cell>
          <cell r="BP80">
            <v>1233.6300000000001</v>
          </cell>
          <cell r="BQ80">
            <v>4925.7899999999981</v>
          </cell>
          <cell r="BR80">
            <v>3.9929230000000002</v>
          </cell>
          <cell r="BS80">
            <v>3.5345900000000001</v>
          </cell>
          <cell r="BT80">
            <v>0.14990000000000001</v>
          </cell>
          <cell r="BU80">
            <v>31069.84</v>
          </cell>
          <cell r="BV80">
            <v>1357.59</v>
          </cell>
          <cell r="BW80">
            <v>5809.9199999999992</v>
          </cell>
          <cell r="BX80">
            <v>4.2795839999999998</v>
          </cell>
          <cell r="BY80">
            <v>3.8212510000000002</v>
          </cell>
          <cell r="BZ80">
            <v>67.87</v>
          </cell>
          <cell r="CA80">
            <v>207.19999999999993</v>
          </cell>
          <cell r="CB80">
            <v>0.16796</v>
          </cell>
          <cell r="CC80" t="str">
            <v/>
          </cell>
          <cell r="CD80">
            <v>28232.94</v>
          </cell>
          <cell r="CE80" t="str">
            <v/>
          </cell>
          <cell r="CF80">
            <v>4925.7899999999981</v>
          </cell>
          <cell r="CG80" t="str">
            <v/>
          </cell>
          <cell r="CH80" t="str">
            <v/>
          </cell>
          <cell r="CI80" t="str">
            <v/>
          </cell>
          <cell r="CJ80" t="str">
            <v/>
          </cell>
          <cell r="CK80" t="str">
            <v/>
          </cell>
          <cell r="CL80" t="str">
            <v/>
          </cell>
          <cell r="CM80" t="str">
            <v/>
          </cell>
          <cell r="CN80" t="str">
            <v/>
          </cell>
        </row>
        <row r="81">
          <cell r="A81">
            <v>92</v>
          </cell>
          <cell r="B81">
            <v>0</v>
          </cell>
          <cell r="C81">
            <v>0</v>
          </cell>
          <cell r="D81">
            <v>0.20491999999999999</v>
          </cell>
          <cell r="E81">
            <v>0.20491999999999999</v>
          </cell>
          <cell r="F81">
            <v>0.20491999999999999</v>
          </cell>
          <cell r="G81">
            <v>0</v>
          </cell>
          <cell r="H81">
            <v>0.20491999999999999</v>
          </cell>
          <cell r="I81" t="str">
            <v/>
          </cell>
          <cell r="J81" t="str">
            <v/>
          </cell>
          <cell r="K81">
            <v>12540.49</v>
          </cell>
          <cell r="L81">
            <v>3.06</v>
          </cell>
          <cell r="M81">
            <v>0.46300000000000002</v>
          </cell>
          <cell r="N81">
            <v>85.45</v>
          </cell>
          <cell r="O81">
            <v>0</v>
          </cell>
          <cell r="P81">
            <v>0</v>
          </cell>
          <cell r="Q81">
            <v>0.46300000000000002</v>
          </cell>
          <cell r="R81">
            <v>529.41999999999996</v>
          </cell>
          <cell r="S81">
            <v>1757.9999999999995</v>
          </cell>
          <cell r="T81">
            <v>3.3206150000000001</v>
          </cell>
          <cell r="U81">
            <v>2.862282</v>
          </cell>
          <cell r="V81">
            <v>0.20491999999999999</v>
          </cell>
          <cell r="W81">
            <v>15535.48</v>
          </cell>
          <cell r="X81">
            <v>655.86</v>
          </cell>
          <cell r="Y81">
            <v>2328.8700000000008</v>
          </cell>
          <cell r="Z81">
            <v>3.5508649999999999</v>
          </cell>
          <cell r="AA81">
            <v>3.0925319999999998</v>
          </cell>
          <cell r="AB81">
            <v>268.87</v>
          </cell>
          <cell r="AC81">
            <v>871.25999999999988</v>
          </cell>
          <cell r="AD81">
            <v>1.645688</v>
          </cell>
          <cell r="AE81" t="str">
            <v/>
          </cell>
          <cell r="AF81">
            <v>12540.49</v>
          </cell>
          <cell r="AG81" t="str">
            <v/>
          </cell>
          <cell r="AH81">
            <v>1757.9999999999995</v>
          </cell>
          <cell r="AI81" t="str">
            <v/>
          </cell>
          <cell r="AJ81" t="str">
            <v/>
          </cell>
          <cell r="AK81" t="str">
            <v/>
          </cell>
          <cell r="AL81" t="str">
            <v/>
          </cell>
          <cell r="AM81" t="str">
            <v/>
          </cell>
          <cell r="AN81" t="str">
            <v/>
          </cell>
          <cell r="AO81" t="str">
            <v/>
          </cell>
          <cell r="AP81" t="str">
            <v/>
          </cell>
          <cell r="AY81">
            <v>92</v>
          </cell>
          <cell r="AZ81">
            <v>0</v>
          </cell>
          <cell r="BA81">
            <v>0</v>
          </cell>
          <cell r="BB81">
            <v>0.16818</v>
          </cell>
          <cell r="BC81">
            <v>0.16818</v>
          </cell>
          <cell r="BD81">
            <v>0.16818</v>
          </cell>
          <cell r="BE81">
            <v>0</v>
          </cell>
          <cell r="BF81">
            <v>0.16818</v>
          </cell>
          <cell r="BG81" t="str">
            <v/>
          </cell>
          <cell r="BH81" t="str">
            <v/>
          </cell>
          <cell r="BI81">
            <v>23484.720000000001</v>
          </cell>
          <cell r="BJ81">
            <v>3.53</v>
          </cell>
          <cell r="BK81">
            <v>8.5999999999999993E-2</v>
          </cell>
          <cell r="BL81">
            <v>88.88</v>
          </cell>
          <cell r="BM81">
            <v>0</v>
          </cell>
          <cell r="BN81">
            <v>0</v>
          </cell>
          <cell r="BO81">
            <v>8.5999999999999993E-2</v>
          </cell>
          <cell r="BP81">
            <v>991.46</v>
          </cell>
          <cell r="BQ81">
            <v>3692.16</v>
          </cell>
          <cell r="BR81">
            <v>3.7239629999999999</v>
          </cell>
          <cell r="BS81">
            <v>3.2656299999999998</v>
          </cell>
          <cell r="BT81">
            <v>0.16818</v>
          </cell>
          <cell r="BU81">
            <v>26412.47</v>
          </cell>
          <cell r="BV81">
            <v>1115.06</v>
          </cell>
          <cell r="BW81">
            <v>4452.33</v>
          </cell>
          <cell r="BX81">
            <v>3.9929060000000001</v>
          </cell>
          <cell r="BY81">
            <v>3.534573</v>
          </cell>
          <cell r="BZ81">
            <v>49.29</v>
          </cell>
          <cell r="CA81">
            <v>139.32999999999996</v>
          </cell>
          <cell r="CB81">
            <v>0.14052999999999999</v>
          </cell>
          <cell r="CC81" t="str">
            <v/>
          </cell>
          <cell r="CD81">
            <v>23484.720000000001</v>
          </cell>
          <cell r="CE81" t="str">
            <v/>
          </cell>
          <cell r="CF81">
            <v>3692.16</v>
          </cell>
          <cell r="CG81" t="str">
            <v/>
          </cell>
          <cell r="CH81" t="str">
            <v/>
          </cell>
          <cell r="CI81" t="str">
            <v/>
          </cell>
          <cell r="CJ81" t="str">
            <v/>
          </cell>
          <cell r="CK81" t="str">
            <v/>
          </cell>
          <cell r="CL81" t="str">
            <v/>
          </cell>
          <cell r="CM81" t="str">
            <v/>
          </cell>
          <cell r="CN81" t="str">
            <v/>
          </cell>
        </row>
        <row r="82">
          <cell r="A82">
            <v>93</v>
          </cell>
          <cell r="B82">
            <v>0</v>
          </cell>
          <cell r="C82">
            <v>0</v>
          </cell>
          <cell r="D82">
            <v>0.22644</v>
          </cell>
          <cell r="E82">
            <v>0.22644</v>
          </cell>
          <cell r="F82">
            <v>0.22644</v>
          </cell>
          <cell r="G82">
            <v>0</v>
          </cell>
          <cell r="H82">
            <v>0.22644</v>
          </cell>
          <cell r="I82" t="str">
            <v/>
          </cell>
          <cell r="J82" t="str">
            <v/>
          </cell>
          <cell r="K82">
            <v>9700.82</v>
          </cell>
          <cell r="L82">
            <v>2.81</v>
          </cell>
          <cell r="M82">
            <v>0.436</v>
          </cell>
          <cell r="N82">
            <v>86.19</v>
          </cell>
          <cell r="O82">
            <v>0</v>
          </cell>
          <cell r="P82">
            <v>0</v>
          </cell>
          <cell r="Q82">
            <v>0.436</v>
          </cell>
          <cell r="R82">
            <v>395.69</v>
          </cell>
          <cell r="S82">
            <v>1228.5799999999997</v>
          </cell>
          <cell r="T82">
            <v>3.104905</v>
          </cell>
          <cell r="U82">
            <v>2.6465719999999999</v>
          </cell>
          <cell r="V82">
            <v>0.22644</v>
          </cell>
          <cell r="W82">
            <v>12351.95</v>
          </cell>
          <cell r="X82">
            <v>503.83</v>
          </cell>
          <cell r="Y82">
            <v>1673.01</v>
          </cell>
          <cell r="Z82">
            <v>3.3205840000000002</v>
          </cell>
          <cell r="AA82">
            <v>2.8622510000000001</v>
          </cell>
          <cell r="AB82">
            <v>198.89</v>
          </cell>
          <cell r="AC82">
            <v>602.39</v>
          </cell>
          <cell r="AD82">
            <v>1.5223789999999999</v>
          </cell>
          <cell r="AE82" t="str">
            <v/>
          </cell>
          <cell r="AF82">
            <v>9700.82</v>
          </cell>
          <cell r="AG82" t="str">
            <v/>
          </cell>
          <cell r="AH82">
            <v>1228.5799999999997</v>
          </cell>
          <cell r="AI82" t="str">
            <v/>
          </cell>
          <cell r="AJ82" t="str">
            <v/>
          </cell>
          <cell r="AK82" t="str">
            <v/>
          </cell>
          <cell r="AL82" t="str">
            <v/>
          </cell>
          <cell r="AM82" t="str">
            <v/>
          </cell>
          <cell r="AN82" t="str">
            <v/>
          </cell>
          <cell r="AO82" t="str">
            <v/>
          </cell>
          <cell r="AP82" t="str">
            <v/>
          </cell>
          <cell r="AY82">
            <v>93</v>
          </cell>
          <cell r="AZ82">
            <v>0</v>
          </cell>
          <cell r="BA82">
            <v>0</v>
          </cell>
          <cell r="BB82">
            <v>0.18814</v>
          </cell>
          <cell r="BC82">
            <v>0.18814</v>
          </cell>
          <cell r="BD82">
            <v>0.18814</v>
          </cell>
          <cell r="BE82">
            <v>0</v>
          </cell>
          <cell r="BF82">
            <v>0.18814</v>
          </cell>
          <cell r="BG82" t="str">
            <v/>
          </cell>
          <cell r="BH82" t="str">
            <v/>
          </cell>
          <cell r="BI82">
            <v>19066.3</v>
          </cell>
          <cell r="BJ82">
            <v>3.24</v>
          </cell>
          <cell r="BK82">
            <v>7.1999999999999995E-2</v>
          </cell>
          <cell r="BL82">
            <v>89.54</v>
          </cell>
          <cell r="BM82">
            <v>0</v>
          </cell>
          <cell r="BN82">
            <v>0</v>
          </cell>
          <cell r="BO82">
            <v>7.1999999999999995E-2</v>
          </cell>
          <cell r="BP82">
            <v>777.7</v>
          </cell>
          <cell r="BQ82">
            <v>2700.7</v>
          </cell>
          <cell r="BR82">
            <v>3.4726759999999999</v>
          </cell>
          <cell r="BS82">
            <v>3.0143430000000002</v>
          </cell>
          <cell r="BT82">
            <v>0.18814</v>
          </cell>
          <cell r="BU82">
            <v>21970.42</v>
          </cell>
          <cell r="BV82">
            <v>896.16</v>
          </cell>
          <cell r="BW82">
            <v>3337.2699999999995</v>
          </cell>
          <cell r="BX82">
            <v>3.723967</v>
          </cell>
          <cell r="BY82">
            <v>3.2656339999999999</v>
          </cell>
          <cell r="BZ82">
            <v>34.159999999999997</v>
          </cell>
          <cell r="CA82">
            <v>90.04000000000002</v>
          </cell>
          <cell r="CB82">
            <v>0.115777</v>
          </cell>
          <cell r="CC82" t="str">
            <v/>
          </cell>
          <cell r="CD82">
            <v>19066.3</v>
          </cell>
          <cell r="CE82" t="str">
            <v/>
          </cell>
          <cell r="CF82">
            <v>2700.7</v>
          </cell>
          <cell r="CG82" t="str">
            <v/>
          </cell>
          <cell r="CH82" t="str">
            <v/>
          </cell>
          <cell r="CI82" t="str">
            <v/>
          </cell>
          <cell r="CJ82" t="str">
            <v/>
          </cell>
          <cell r="CK82" t="str">
            <v/>
          </cell>
          <cell r="CL82" t="str">
            <v/>
          </cell>
          <cell r="CM82" t="str">
            <v/>
          </cell>
          <cell r="CN82" t="str">
            <v/>
          </cell>
        </row>
        <row r="83">
          <cell r="A83">
            <v>94</v>
          </cell>
          <cell r="B83">
            <v>0</v>
          </cell>
          <cell r="C83">
            <v>0</v>
          </cell>
          <cell r="D83">
            <v>0.24993000000000001</v>
          </cell>
          <cell r="E83">
            <v>0.24993000000000001</v>
          </cell>
          <cell r="F83">
            <v>0.24993000000000001</v>
          </cell>
          <cell r="G83">
            <v>0</v>
          </cell>
          <cell r="H83">
            <v>0.24993000000000001</v>
          </cell>
          <cell r="I83" t="str">
            <v/>
          </cell>
          <cell r="J83" t="str">
            <v/>
          </cell>
          <cell r="K83">
            <v>7276.29</v>
          </cell>
          <cell r="L83">
            <v>2.58</v>
          </cell>
          <cell r="M83">
            <v>0.41199999999999998</v>
          </cell>
          <cell r="N83">
            <v>86.91</v>
          </cell>
          <cell r="O83">
            <v>0</v>
          </cell>
          <cell r="P83">
            <v>0</v>
          </cell>
          <cell r="Q83">
            <v>0.41199999999999998</v>
          </cell>
          <cell r="R83">
            <v>286.76</v>
          </cell>
          <cell r="S83">
            <v>832.89</v>
          </cell>
          <cell r="T83">
            <v>2.9044850000000002</v>
          </cell>
          <cell r="U83">
            <v>2.4461520000000001</v>
          </cell>
          <cell r="V83">
            <v>0.24993000000000001</v>
          </cell>
          <cell r="W83">
            <v>9554.9699999999993</v>
          </cell>
          <cell r="X83">
            <v>376.56</v>
          </cell>
          <cell r="Y83">
            <v>1169.18</v>
          </cell>
          <cell r="Z83">
            <v>3.1048969999999998</v>
          </cell>
          <cell r="AA83">
            <v>2.6465640000000001</v>
          </cell>
          <cell r="AB83">
            <v>142.57</v>
          </cell>
          <cell r="AC83">
            <v>403.5</v>
          </cell>
          <cell r="AD83">
            <v>1.4071</v>
          </cell>
          <cell r="AE83" t="str">
            <v/>
          </cell>
          <cell r="AF83">
            <v>7276.29</v>
          </cell>
          <cell r="AG83" t="str">
            <v/>
          </cell>
          <cell r="AH83">
            <v>832.89</v>
          </cell>
          <cell r="AI83" t="str">
            <v/>
          </cell>
          <cell r="AJ83" t="str">
            <v/>
          </cell>
          <cell r="AK83" t="str">
            <v/>
          </cell>
          <cell r="AL83" t="str">
            <v/>
          </cell>
          <cell r="AM83" t="str">
            <v/>
          </cell>
          <cell r="AN83" t="str">
            <v/>
          </cell>
          <cell r="AO83" t="str">
            <v/>
          </cell>
          <cell r="AP83" t="str">
            <v/>
          </cell>
          <cell r="AY83">
            <v>94</v>
          </cell>
          <cell r="AZ83">
            <v>0</v>
          </cell>
          <cell r="BA83">
            <v>0</v>
          </cell>
          <cell r="BB83">
            <v>0.20977000000000001</v>
          </cell>
          <cell r="BC83">
            <v>0.20977000000000001</v>
          </cell>
          <cell r="BD83">
            <v>0.20977000000000001</v>
          </cell>
          <cell r="BE83">
            <v>0</v>
          </cell>
          <cell r="BF83">
            <v>0.20977000000000001</v>
          </cell>
          <cell r="BG83" t="str">
            <v/>
          </cell>
          <cell r="BH83" t="str">
            <v/>
          </cell>
          <cell r="BI83">
            <v>15066.76</v>
          </cell>
          <cell r="BJ83">
            <v>2.96</v>
          </cell>
          <cell r="BK83">
            <v>5.8999999999999997E-2</v>
          </cell>
          <cell r="BL83">
            <v>90.21</v>
          </cell>
          <cell r="BM83">
            <v>0</v>
          </cell>
          <cell r="BN83">
            <v>0</v>
          </cell>
          <cell r="BO83">
            <v>5.8999999999999997E-2</v>
          </cell>
          <cell r="BP83">
            <v>593.78</v>
          </cell>
          <cell r="BQ83">
            <v>1923.0000000000002</v>
          </cell>
          <cell r="BR83">
            <v>3.2385730000000001</v>
          </cell>
          <cell r="BS83">
            <v>2.78024</v>
          </cell>
          <cell r="BT83">
            <v>0.20977000000000001</v>
          </cell>
          <cell r="BU83">
            <v>17836.91</v>
          </cell>
          <cell r="BV83">
            <v>702.95</v>
          </cell>
          <cell r="BW83">
            <v>2441.1099999999992</v>
          </cell>
          <cell r="BX83">
            <v>3.4726650000000001</v>
          </cell>
          <cell r="BY83">
            <v>3.014332</v>
          </cell>
          <cell r="BZ83">
            <v>22.63</v>
          </cell>
          <cell r="CA83">
            <v>55.879999999999995</v>
          </cell>
          <cell r="CB83">
            <v>9.4108999999999998E-2</v>
          </cell>
          <cell r="CC83" t="str">
            <v/>
          </cell>
          <cell r="CD83">
            <v>15066.76</v>
          </cell>
          <cell r="CE83" t="str">
            <v/>
          </cell>
          <cell r="CF83">
            <v>1923.0000000000002</v>
          </cell>
          <cell r="CG83" t="str">
            <v/>
          </cell>
          <cell r="CH83" t="str">
            <v/>
          </cell>
          <cell r="CI83" t="str">
            <v/>
          </cell>
          <cell r="CJ83" t="str">
            <v/>
          </cell>
          <cell r="CK83" t="str">
            <v/>
          </cell>
          <cell r="CL83" t="str">
            <v/>
          </cell>
          <cell r="CM83" t="str">
            <v/>
          </cell>
          <cell r="CN83" t="str">
            <v/>
          </cell>
        </row>
        <row r="84">
          <cell r="A84">
            <v>95</v>
          </cell>
          <cell r="B84">
            <v>0</v>
          </cell>
          <cell r="C84">
            <v>0</v>
          </cell>
          <cell r="D84">
            <v>0.27539999999999998</v>
          </cell>
          <cell r="E84">
            <v>0.27539999999999998</v>
          </cell>
          <cell r="F84">
            <v>0.27539999999999998</v>
          </cell>
          <cell r="G84">
            <v>0</v>
          </cell>
          <cell r="H84">
            <v>0.27539999999999998</v>
          </cell>
          <cell r="I84" t="str">
            <v/>
          </cell>
          <cell r="J84" t="str">
            <v/>
          </cell>
          <cell r="K84">
            <v>5272.4</v>
          </cell>
          <cell r="L84">
            <v>2.37</v>
          </cell>
          <cell r="M84">
            <v>0.38800000000000001</v>
          </cell>
          <cell r="N84">
            <v>87.61</v>
          </cell>
          <cell r="O84">
            <v>0</v>
          </cell>
          <cell r="P84">
            <v>0</v>
          </cell>
          <cell r="Q84">
            <v>0.38800000000000001</v>
          </cell>
          <cell r="R84">
            <v>200.76</v>
          </cell>
          <cell r="S84">
            <v>546.13000000000011</v>
          </cell>
          <cell r="T84">
            <v>2.720313</v>
          </cell>
          <cell r="U84">
            <v>2.2619799999999999</v>
          </cell>
          <cell r="V84">
            <v>0.27539999999999998</v>
          </cell>
          <cell r="W84">
            <v>7166.9</v>
          </cell>
          <cell r="X84">
            <v>272.89999999999998</v>
          </cell>
          <cell r="Y84">
            <v>792.62</v>
          </cell>
          <cell r="Z84">
            <v>2.9044340000000002</v>
          </cell>
          <cell r="AA84">
            <v>2.4461010000000001</v>
          </cell>
          <cell r="AB84">
            <v>98.53</v>
          </cell>
          <cell r="AC84">
            <v>260.93</v>
          </cell>
          <cell r="AD84">
            <v>1.2997110000000001</v>
          </cell>
          <cell r="AE84" t="str">
            <v/>
          </cell>
          <cell r="AF84">
            <v>5272.4</v>
          </cell>
          <cell r="AG84" t="str">
            <v/>
          </cell>
          <cell r="AH84">
            <v>546.13000000000011</v>
          </cell>
          <cell r="AI84" t="str">
            <v/>
          </cell>
          <cell r="AJ84" t="str">
            <v/>
          </cell>
          <cell r="AK84" t="str">
            <v/>
          </cell>
          <cell r="AL84" t="str">
            <v/>
          </cell>
          <cell r="AM84" t="str">
            <v/>
          </cell>
          <cell r="AN84" t="str">
            <v/>
          </cell>
          <cell r="AO84" t="str">
            <v/>
          </cell>
          <cell r="AP84" t="str">
            <v/>
          </cell>
          <cell r="AY84">
            <v>95</v>
          </cell>
          <cell r="AZ84">
            <v>0</v>
          </cell>
          <cell r="BA84">
            <v>0</v>
          </cell>
          <cell r="BB84">
            <v>0.23308999999999999</v>
          </cell>
          <cell r="BC84">
            <v>0.23308999999999999</v>
          </cell>
          <cell r="BD84">
            <v>0.23308999999999999</v>
          </cell>
          <cell r="BE84">
            <v>0</v>
          </cell>
          <cell r="BF84">
            <v>0.23308999999999999</v>
          </cell>
          <cell r="BG84" t="str">
            <v/>
          </cell>
          <cell r="BH84" t="str">
            <v/>
          </cell>
          <cell r="BI84">
            <v>11554.85</v>
          </cell>
          <cell r="BJ84">
            <v>2.71</v>
          </cell>
          <cell r="BK84">
            <v>4.8000000000000001E-2</v>
          </cell>
          <cell r="BL84">
            <v>90.87</v>
          </cell>
          <cell r="BM84">
            <v>0</v>
          </cell>
          <cell r="BN84">
            <v>0</v>
          </cell>
          <cell r="BO84">
            <v>4.8000000000000001E-2</v>
          </cell>
          <cell r="BP84">
            <v>439.98</v>
          </cell>
          <cell r="BQ84">
            <v>1329.22</v>
          </cell>
          <cell r="BR84">
            <v>3.0210919999999999</v>
          </cell>
          <cell r="BS84">
            <v>2.5627589999999998</v>
          </cell>
          <cell r="BT84">
            <v>0.23308999999999999</v>
          </cell>
          <cell r="BU84">
            <v>14095.26</v>
          </cell>
          <cell r="BV84">
            <v>536.71</v>
          </cell>
          <cell r="BW84">
            <v>1738.1599999999999</v>
          </cell>
          <cell r="BX84">
            <v>3.2385459999999999</v>
          </cell>
          <cell r="BY84">
            <v>2.7802129999999998</v>
          </cell>
          <cell r="BZ84">
            <v>14.42</v>
          </cell>
          <cell r="CA84">
            <v>33.249999999999993</v>
          </cell>
          <cell r="CB84">
            <v>7.5572E-2</v>
          </cell>
          <cell r="CC84" t="str">
            <v/>
          </cell>
          <cell r="CD84">
            <v>11554.85</v>
          </cell>
          <cell r="CE84" t="str">
            <v/>
          </cell>
          <cell r="CF84">
            <v>1329.22</v>
          </cell>
          <cell r="CG84" t="str">
            <v/>
          </cell>
          <cell r="CH84" t="str">
            <v/>
          </cell>
          <cell r="CI84" t="str">
            <v/>
          </cell>
          <cell r="CJ84" t="str">
            <v/>
          </cell>
          <cell r="CK84" t="str">
            <v/>
          </cell>
          <cell r="CL84" t="str">
            <v/>
          </cell>
          <cell r="CM84" t="str">
            <v/>
          </cell>
          <cell r="CN84" t="str">
            <v/>
          </cell>
        </row>
        <row r="85">
          <cell r="A85">
            <v>96</v>
          </cell>
          <cell r="B85">
            <v>0</v>
          </cell>
          <cell r="C85">
            <v>0</v>
          </cell>
          <cell r="D85">
            <v>0.30285000000000001</v>
          </cell>
          <cell r="E85">
            <v>0.30285000000000001</v>
          </cell>
          <cell r="F85">
            <v>0.30285000000000001</v>
          </cell>
          <cell r="G85">
            <v>0</v>
          </cell>
          <cell r="H85">
            <v>0.30285000000000001</v>
          </cell>
          <cell r="I85" t="str">
            <v/>
          </cell>
          <cell r="J85" t="str">
            <v/>
          </cell>
          <cell r="K85">
            <v>3675.65</v>
          </cell>
          <cell r="L85">
            <v>2.1800000000000002</v>
          </cell>
          <cell r="M85">
            <v>0.36599999999999999</v>
          </cell>
          <cell r="N85">
            <v>88.29</v>
          </cell>
          <cell r="O85">
            <v>0</v>
          </cell>
          <cell r="P85">
            <v>0</v>
          </cell>
          <cell r="Q85">
            <v>0.36599999999999999</v>
          </cell>
          <cell r="R85">
            <v>135.22999999999999</v>
          </cell>
          <cell r="S85">
            <v>345.36999999999995</v>
          </cell>
          <cell r="T85">
            <v>2.5539450000000001</v>
          </cell>
          <cell r="U85">
            <v>2.095612</v>
          </cell>
          <cell r="V85">
            <v>0.30285000000000001</v>
          </cell>
          <cell r="W85">
            <v>5193.1400000000003</v>
          </cell>
          <cell r="X85">
            <v>191.05</v>
          </cell>
          <cell r="Y85">
            <v>519.72</v>
          </cell>
          <cell r="Z85">
            <v>2.7203349999999999</v>
          </cell>
          <cell r="AA85">
            <v>2.2620019999999998</v>
          </cell>
          <cell r="AB85">
            <v>65.52</v>
          </cell>
          <cell r="AC85">
            <v>162.39999999999998</v>
          </cell>
          <cell r="AD85">
            <v>1.200917</v>
          </cell>
          <cell r="AE85" t="str">
            <v/>
          </cell>
          <cell r="AF85">
            <v>3675.65</v>
          </cell>
          <cell r="AG85" t="str">
            <v/>
          </cell>
          <cell r="AH85">
            <v>345.36999999999995</v>
          </cell>
          <cell r="AI85" t="str">
            <v/>
          </cell>
          <cell r="AJ85" t="str">
            <v/>
          </cell>
          <cell r="AK85" t="str">
            <v/>
          </cell>
          <cell r="AL85" t="str">
            <v/>
          </cell>
          <cell r="AM85" t="str">
            <v/>
          </cell>
          <cell r="AN85" t="str">
            <v/>
          </cell>
          <cell r="AO85" t="str">
            <v/>
          </cell>
          <cell r="AP85" t="str">
            <v/>
          </cell>
          <cell r="AY85">
            <v>96</v>
          </cell>
          <cell r="AZ85">
            <v>0</v>
          </cell>
          <cell r="BA85">
            <v>0</v>
          </cell>
          <cell r="BB85">
            <v>0.25807999999999998</v>
          </cell>
          <cell r="BC85">
            <v>0.25807999999999998</v>
          </cell>
          <cell r="BD85">
            <v>0.25807999999999998</v>
          </cell>
          <cell r="BE85">
            <v>0</v>
          </cell>
          <cell r="BF85">
            <v>0.25807999999999998</v>
          </cell>
          <cell r="BG85" t="str">
            <v/>
          </cell>
          <cell r="BH85" t="str">
            <v/>
          </cell>
          <cell r="BI85">
            <v>8572.77</v>
          </cell>
          <cell r="BJ85">
            <v>2.48</v>
          </cell>
          <cell r="BK85">
            <v>3.9E-2</v>
          </cell>
          <cell r="BL85">
            <v>91.53</v>
          </cell>
          <cell r="BM85">
            <v>0</v>
          </cell>
          <cell r="BN85">
            <v>0</v>
          </cell>
          <cell r="BO85">
            <v>3.9E-2</v>
          </cell>
          <cell r="BP85">
            <v>315.39</v>
          </cell>
          <cell r="BQ85">
            <v>889.24</v>
          </cell>
          <cell r="BR85">
            <v>2.819493</v>
          </cell>
          <cell r="BS85">
            <v>2.3611599999999999</v>
          </cell>
          <cell r="BT85">
            <v>0.25807999999999998</v>
          </cell>
          <cell r="BU85">
            <v>10809.8</v>
          </cell>
          <cell r="BV85">
            <v>397.69</v>
          </cell>
          <cell r="BW85">
            <v>1201.4499999999998</v>
          </cell>
          <cell r="BX85">
            <v>3.0210720000000002</v>
          </cell>
          <cell r="BY85">
            <v>2.5627390000000001</v>
          </cell>
          <cell r="BZ85">
            <v>8.75</v>
          </cell>
          <cell r="CA85">
            <v>18.830000000000005</v>
          </cell>
          <cell r="CB85">
            <v>5.9704E-2</v>
          </cell>
          <cell r="CC85" t="str">
            <v/>
          </cell>
          <cell r="CD85">
            <v>8572.77</v>
          </cell>
          <cell r="CE85" t="str">
            <v/>
          </cell>
          <cell r="CF85">
            <v>889.24</v>
          </cell>
          <cell r="CG85" t="str">
            <v/>
          </cell>
          <cell r="CH85" t="str">
            <v/>
          </cell>
          <cell r="CI85" t="str">
            <v/>
          </cell>
          <cell r="CJ85" t="str">
            <v/>
          </cell>
          <cell r="CK85" t="str">
            <v/>
          </cell>
          <cell r="CL85" t="str">
            <v/>
          </cell>
          <cell r="CM85" t="str">
            <v/>
          </cell>
          <cell r="CN85" t="str">
            <v/>
          </cell>
        </row>
        <row r="86">
          <cell r="A86">
            <v>97</v>
          </cell>
          <cell r="B86">
            <v>0</v>
          </cell>
          <cell r="C86">
            <v>0</v>
          </cell>
          <cell r="D86">
            <v>0.33029999999999998</v>
          </cell>
          <cell r="E86">
            <v>0.33029999999999998</v>
          </cell>
          <cell r="F86">
            <v>0.33029999999999998</v>
          </cell>
          <cell r="G86">
            <v>0</v>
          </cell>
          <cell r="H86">
            <v>0.33029999999999998</v>
          </cell>
          <cell r="I86" t="str">
            <v/>
          </cell>
          <cell r="J86" t="str">
            <v/>
          </cell>
          <cell r="K86">
            <v>2461.58</v>
          </cell>
          <cell r="L86">
            <v>2.0099999999999998</v>
          </cell>
          <cell r="M86">
            <v>0.34499999999999997</v>
          </cell>
          <cell r="N86">
            <v>88.95</v>
          </cell>
          <cell r="O86">
            <v>0</v>
          </cell>
          <cell r="P86">
            <v>0</v>
          </cell>
          <cell r="Q86">
            <v>0.34499999999999997</v>
          </cell>
          <cell r="R86">
            <v>87.5</v>
          </cell>
          <cell r="S86">
            <v>210.14000000000004</v>
          </cell>
          <cell r="T86">
            <v>2.4016000000000002</v>
          </cell>
          <cell r="U86">
            <v>1.9432670000000001</v>
          </cell>
          <cell r="V86">
            <v>0.33029999999999998</v>
          </cell>
          <cell r="W86">
            <v>3620.4</v>
          </cell>
          <cell r="X86">
            <v>128.69</v>
          </cell>
          <cell r="Y86">
            <v>328.67</v>
          </cell>
          <cell r="Z86">
            <v>2.5539670000000001</v>
          </cell>
          <cell r="AA86">
            <v>2.095634</v>
          </cell>
          <cell r="AB86">
            <v>41.57</v>
          </cell>
          <cell r="AC86">
            <v>96.88000000000001</v>
          </cell>
          <cell r="AD86">
            <v>1.1072</v>
          </cell>
          <cell r="AE86" t="str">
            <v/>
          </cell>
          <cell r="AF86">
            <v>2461.58</v>
          </cell>
          <cell r="AG86" t="str">
            <v/>
          </cell>
          <cell r="AH86">
            <v>210.14000000000004</v>
          </cell>
          <cell r="AI86" t="str">
            <v/>
          </cell>
          <cell r="AJ86" t="str">
            <v/>
          </cell>
          <cell r="AK86" t="str">
            <v/>
          </cell>
          <cell r="AL86" t="str">
            <v/>
          </cell>
          <cell r="AM86" t="str">
            <v/>
          </cell>
          <cell r="AN86" t="str">
            <v/>
          </cell>
          <cell r="AO86" t="str">
            <v/>
          </cell>
          <cell r="AP86" t="str">
            <v/>
          </cell>
          <cell r="AY86">
            <v>97</v>
          </cell>
          <cell r="AZ86">
            <v>0</v>
          </cell>
          <cell r="BA86">
            <v>0</v>
          </cell>
          <cell r="BB86">
            <v>0.28475</v>
          </cell>
          <cell r="BC86">
            <v>0.28475</v>
          </cell>
          <cell r="BD86">
            <v>0.28475</v>
          </cell>
          <cell r="BE86">
            <v>0</v>
          </cell>
          <cell r="BF86">
            <v>0.28475</v>
          </cell>
          <cell r="BG86" t="str">
            <v/>
          </cell>
          <cell r="BH86" t="str">
            <v/>
          </cell>
          <cell r="BI86">
            <v>6131.67</v>
          </cell>
          <cell r="BJ86">
            <v>2.27</v>
          </cell>
          <cell r="BK86">
            <v>3.1E-2</v>
          </cell>
          <cell r="BL86">
            <v>92.2</v>
          </cell>
          <cell r="BM86">
            <v>0</v>
          </cell>
          <cell r="BN86">
            <v>0</v>
          </cell>
          <cell r="BO86">
            <v>3.1E-2</v>
          </cell>
          <cell r="BP86">
            <v>217.95</v>
          </cell>
          <cell r="BQ86">
            <v>573.85000000000014</v>
          </cell>
          <cell r="BR86">
            <v>2.632943</v>
          </cell>
          <cell r="BS86">
            <v>2.1746099999999999</v>
          </cell>
          <cell r="BT86">
            <v>0.28475</v>
          </cell>
          <cell r="BU86">
            <v>8020.01</v>
          </cell>
          <cell r="BV86">
            <v>285.08</v>
          </cell>
          <cell r="BW86">
            <v>803.75999999999988</v>
          </cell>
          <cell r="BX86">
            <v>2.8194189999999999</v>
          </cell>
          <cell r="BY86">
            <v>2.3610859999999998</v>
          </cell>
          <cell r="BZ86">
            <v>4.9800000000000004</v>
          </cell>
          <cell r="CA86">
            <v>10.079999999999998</v>
          </cell>
          <cell r="CB86">
            <v>4.6248999999999998E-2</v>
          </cell>
          <cell r="CC86" t="str">
            <v/>
          </cell>
          <cell r="CD86">
            <v>6131.67</v>
          </cell>
          <cell r="CE86" t="str">
            <v/>
          </cell>
          <cell r="CF86">
            <v>573.85000000000014</v>
          </cell>
          <cell r="CG86" t="str">
            <v/>
          </cell>
          <cell r="CH86" t="str">
            <v/>
          </cell>
          <cell r="CI86" t="str">
            <v/>
          </cell>
          <cell r="CJ86" t="str">
            <v/>
          </cell>
          <cell r="CK86" t="str">
            <v/>
          </cell>
          <cell r="CL86" t="str">
            <v/>
          </cell>
          <cell r="CM86" t="str">
            <v/>
          </cell>
          <cell r="CN86" t="str">
            <v/>
          </cell>
        </row>
        <row r="87">
          <cell r="A87">
            <v>98</v>
          </cell>
          <cell r="B87">
            <v>0</v>
          </cell>
          <cell r="C87">
            <v>0</v>
          </cell>
          <cell r="D87">
            <v>0.35775000000000001</v>
          </cell>
          <cell r="E87">
            <v>0.35775000000000001</v>
          </cell>
          <cell r="F87">
            <v>0.35775000000000001</v>
          </cell>
          <cell r="G87">
            <v>0</v>
          </cell>
          <cell r="H87">
            <v>0.35775000000000001</v>
          </cell>
          <cell r="I87" t="str">
            <v/>
          </cell>
          <cell r="J87" t="str">
            <v/>
          </cell>
          <cell r="K87">
            <v>1580.95</v>
          </cell>
          <cell r="L87">
            <v>1.85</v>
          </cell>
          <cell r="M87">
            <v>0.32600000000000001</v>
          </cell>
          <cell r="N87">
            <v>89.59</v>
          </cell>
          <cell r="O87">
            <v>0</v>
          </cell>
          <cell r="P87">
            <v>0</v>
          </cell>
          <cell r="Q87">
            <v>0.32600000000000001</v>
          </cell>
          <cell r="R87">
            <v>54.3</v>
          </cell>
          <cell r="S87">
            <v>122.63999999999999</v>
          </cell>
          <cell r="T87">
            <v>2.2585639999999998</v>
          </cell>
          <cell r="U87">
            <v>1.8002309999999999</v>
          </cell>
          <cell r="V87">
            <v>0.35775000000000001</v>
          </cell>
          <cell r="W87">
            <v>2424.58</v>
          </cell>
          <cell r="X87">
            <v>83.27</v>
          </cell>
          <cell r="Y87">
            <v>199.98</v>
          </cell>
          <cell r="Z87">
            <v>2.4015849999999999</v>
          </cell>
          <cell r="AA87">
            <v>1.943252</v>
          </cell>
          <cell r="AB87">
            <v>25.16</v>
          </cell>
          <cell r="AC87">
            <v>55.31</v>
          </cell>
          <cell r="AD87">
            <v>1.0185999999999999</v>
          </cell>
          <cell r="AE87" t="str">
            <v/>
          </cell>
          <cell r="AF87">
            <v>1580.95</v>
          </cell>
          <cell r="AG87" t="str">
            <v/>
          </cell>
          <cell r="AH87">
            <v>122.63999999999999</v>
          </cell>
          <cell r="AI87" t="str">
            <v/>
          </cell>
          <cell r="AJ87" t="str">
            <v/>
          </cell>
          <cell r="AK87" t="str">
            <v/>
          </cell>
          <cell r="AL87" t="str">
            <v/>
          </cell>
          <cell r="AM87" t="str">
            <v/>
          </cell>
          <cell r="AN87" t="str">
            <v/>
          </cell>
          <cell r="AO87" t="str">
            <v/>
          </cell>
          <cell r="AP87" t="str">
            <v/>
          </cell>
          <cell r="AY87">
            <v>98</v>
          </cell>
          <cell r="AZ87">
            <v>0</v>
          </cell>
          <cell r="BA87">
            <v>0</v>
          </cell>
          <cell r="BB87">
            <v>0.31309999999999999</v>
          </cell>
          <cell r="BC87">
            <v>0.31309999999999999</v>
          </cell>
          <cell r="BD87">
            <v>0.31309999999999999</v>
          </cell>
          <cell r="BE87">
            <v>0</v>
          </cell>
          <cell r="BF87">
            <v>0.31309999999999999</v>
          </cell>
          <cell r="BG87" t="str">
            <v/>
          </cell>
          <cell r="BH87" t="str">
            <v/>
          </cell>
          <cell r="BI87">
            <v>4211.84</v>
          </cell>
          <cell r="BJ87">
            <v>2.0699999999999998</v>
          </cell>
          <cell r="BK87">
            <v>2.4E-2</v>
          </cell>
          <cell r="BL87">
            <v>92.86</v>
          </cell>
          <cell r="BM87">
            <v>0</v>
          </cell>
          <cell r="BN87">
            <v>0</v>
          </cell>
          <cell r="BO87">
            <v>2.4E-2</v>
          </cell>
          <cell r="BP87">
            <v>144.65</v>
          </cell>
          <cell r="BQ87">
            <v>355.9</v>
          </cell>
          <cell r="BR87">
            <v>2.4604219999999999</v>
          </cell>
          <cell r="BS87">
            <v>2.0020889999999998</v>
          </cell>
          <cell r="BT87">
            <v>0.31309999999999999</v>
          </cell>
          <cell r="BU87">
            <v>5736.31</v>
          </cell>
          <cell r="BV87">
            <v>197.01</v>
          </cell>
          <cell r="BW87">
            <v>518.68000000000006</v>
          </cell>
          <cell r="BX87">
            <v>2.6327600000000002</v>
          </cell>
          <cell r="BY87">
            <v>2.1744270000000001</v>
          </cell>
          <cell r="BZ87">
            <v>2.7</v>
          </cell>
          <cell r="CA87">
            <v>5.0999999999999996</v>
          </cell>
          <cell r="CB87">
            <v>3.5257999999999998E-2</v>
          </cell>
          <cell r="CC87" t="str">
            <v/>
          </cell>
          <cell r="CD87">
            <v>4211.84</v>
          </cell>
          <cell r="CE87" t="str">
            <v/>
          </cell>
          <cell r="CF87">
            <v>355.9</v>
          </cell>
          <cell r="CG87" t="str">
            <v/>
          </cell>
          <cell r="CH87" t="str">
            <v/>
          </cell>
          <cell r="CI87" t="str">
            <v/>
          </cell>
          <cell r="CJ87" t="str">
            <v/>
          </cell>
          <cell r="CK87" t="str">
            <v/>
          </cell>
          <cell r="CL87" t="str">
            <v/>
          </cell>
          <cell r="CM87" t="str">
            <v/>
          </cell>
          <cell r="CN87" t="str">
            <v/>
          </cell>
        </row>
        <row r="88">
          <cell r="A88">
            <v>99</v>
          </cell>
          <cell r="B88">
            <v>0</v>
          </cell>
          <cell r="C88">
            <v>0</v>
          </cell>
          <cell r="D88">
            <v>0.38518999999999998</v>
          </cell>
          <cell r="E88">
            <v>0.38518999999999998</v>
          </cell>
          <cell r="F88">
            <v>0.38518999999999998</v>
          </cell>
          <cell r="G88">
            <v>0</v>
          </cell>
          <cell r="H88">
            <v>0.38518999999999998</v>
          </cell>
          <cell r="I88" t="str">
            <v/>
          </cell>
          <cell r="J88" t="str">
            <v/>
          </cell>
          <cell r="K88">
            <v>971.98</v>
          </cell>
          <cell r="L88">
            <v>1.69</v>
          </cell>
          <cell r="M88">
            <v>0.308</v>
          </cell>
          <cell r="N88">
            <v>90.21</v>
          </cell>
          <cell r="O88">
            <v>0</v>
          </cell>
          <cell r="P88">
            <v>0</v>
          </cell>
          <cell r="Q88">
            <v>0.308</v>
          </cell>
          <cell r="R88">
            <v>32.25</v>
          </cell>
          <cell r="S88">
            <v>68.339999999999989</v>
          </cell>
          <cell r="T88">
            <v>2.1190699999999998</v>
          </cell>
          <cell r="U88">
            <v>1.6607369999999999</v>
          </cell>
          <cell r="V88">
            <v>0.38518999999999998</v>
          </cell>
          <cell r="W88">
            <v>1557.19</v>
          </cell>
          <cell r="X88">
            <v>51.67</v>
          </cell>
          <cell r="Y88">
            <v>116.71</v>
          </cell>
          <cell r="Z88">
            <v>2.2587570000000001</v>
          </cell>
          <cell r="AA88">
            <v>1.800424</v>
          </cell>
          <cell r="AB88">
            <v>14.52</v>
          </cell>
          <cell r="AC88">
            <v>30.15</v>
          </cell>
          <cell r="AD88">
            <v>0.93488400000000005</v>
          </cell>
          <cell r="AE88" t="str">
            <v/>
          </cell>
          <cell r="AF88">
            <v>971.98</v>
          </cell>
          <cell r="AG88" t="str">
            <v/>
          </cell>
          <cell r="AH88">
            <v>68.339999999999989</v>
          </cell>
          <cell r="AI88" t="str">
            <v/>
          </cell>
          <cell r="AJ88" t="str">
            <v/>
          </cell>
          <cell r="AK88" t="str">
            <v/>
          </cell>
          <cell r="AL88" t="str">
            <v/>
          </cell>
          <cell r="AM88" t="str">
            <v/>
          </cell>
          <cell r="AN88" t="str">
            <v/>
          </cell>
          <cell r="AO88" t="str">
            <v/>
          </cell>
          <cell r="AP88" t="str">
            <v/>
          </cell>
          <cell r="AY88">
            <v>99</v>
          </cell>
          <cell r="AZ88">
            <v>0</v>
          </cell>
          <cell r="BA88">
            <v>0</v>
          </cell>
          <cell r="BB88">
            <v>0.34312999999999999</v>
          </cell>
          <cell r="BC88">
            <v>0.34312999999999999</v>
          </cell>
          <cell r="BD88">
            <v>0.34312999999999999</v>
          </cell>
          <cell r="BE88">
            <v>0</v>
          </cell>
          <cell r="BF88">
            <v>0.34312999999999999</v>
          </cell>
          <cell r="BG88" t="str">
            <v/>
          </cell>
          <cell r="BH88" t="str">
            <v/>
          </cell>
          <cell r="BI88">
            <v>2766.63</v>
          </cell>
          <cell r="BJ88">
            <v>1.9</v>
          </cell>
          <cell r="BK88">
            <v>1.9E-2</v>
          </cell>
          <cell r="BL88">
            <v>93.52</v>
          </cell>
          <cell r="BM88">
            <v>0</v>
          </cell>
          <cell r="BN88">
            <v>0</v>
          </cell>
          <cell r="BO88">
            <v>1.9E-2</v>
          </cell>
          <cell r="BP88">
            <v>91.8</v>
          </cell>
          <cell r="BQ88">
            <v>211.25</v>
          </cell>
          <cell r="BR88">
            <v>2.3011979999999999</v>
          </cell>
          <cell r="BS88">
            <v>1.842865</v>
          </cell>
          <cell r="BT88">
            <v>0.34312999999999999</v>
          </cell>
          <cell r="BU88">
            <v>3940.27</v>
          </cell>
          <cell r="BV88">
            <v>130.75</v>
          </cell>
          <cell r="BW88">
            <v>321.67000000000007</v>
          </cell>
          <cell r="BX88">
            <v>2.460191</v>
          </cell>
          <cell r="BY88">
            <v>2.0018579999999999</v>
          </cell>
          <cell r="BZ88">
            <v>1.37</v>
          </cell>
          <cell r="CA88">
            <v>2.4</v>
          </cell>
          <cell r="CB88">
            <v>2.6144000000000001E-2</v>
          </cell>
          <cell r="CC88" t="str">
            <v/>
          </cell>
          <cell r="CD88">
            <v>2766.63</v>
          </cell>
          <cell r="CE88" t="str">
            <v/>
          </cell>
          <cell r="CF88">
            <v>211.25</v>
          </cell>
          <cell r="CG88" t="str">
            <v/>
          </cell>
          <cell r="CH88" t="str">
            <v/>
          </cell>
          <cell r="CI88" t="str">
            <v/>
          </cell>
          <cell r="CJ88" t="str">
            <v/>
          </cell>
          <cell r="CK88" t="str">
            <v/>
          </cell>
          <cell r="CL88" t="str">
            <v/>
          </cell>
          <cell r="CM88" t="str">
            <v/>
          </cell>
          <cell r="CN88" t="str">
            <v/>
          </cell>
        </row>
        <row r="89">
          <cell r="A89">
            <v>100</v>
          </cell>
          <cell r="B89">
            <v>0</v>
          </cell>
          <cell r="C89">
            <v>0</v>
          </cell>
          <cell r="D89">
            <v>0.41264000000000001</v>
          </cell>
          <cell r="E89">
            <v>0.41264000000000001</v>
          </cell>
          <cell r="F89">
            <v>0.41264000000000001</v>
          </cell>
          <cell r="G89">
            <v>0</v>
          </cell>
          <cell r="H89">
            <v>0.41264000000000001</v>
          </cell>
          <cell r="I89" t="str">
            <v/>
          </cell>
          <cell r="J89" t="str">
            <v/>
          </cell>
          <cell r="K89">
            <v>570.9</v>
          </cell>
          <cell r="L89">
            <v>1.53</v>
          </cell>
          <cell r="M89">
            <v>0.29099999999999998</v>
          </cell>
          <cell r="N89">
            <v>90.81</v>
          </cell>
          <cell r="O89">
            <v>0</v>
          </cell>
          <cell r="P89">
            <v>0</v>
          </cell>
          <cell r="Q89">
            <v>0.29099999999999998</v>
          </cell>
          <cell r="R89">
            <v>18.3</v>
          </cell>
          <cell r="S89">
            <v>36.090000000000003</v>
          </cell>
          <cell r="T89">
            <v>1.9721310000000001</v>
          </cell>
          <cell r="U89">
            <v>1.513798</v>
          </cell>
          <cell r="V89">
            <v>0.41264000000000001</v>
          </cell>
          <cell r="W89">
            <v>957.38</v>
          </cell>
          <cell r="X89">
            <v>30.69</v>
          </cell>
          <cell r="Y89">
            <v>65.039999999999992</v>
          </cell>
          <cell r="Z89">
            <v>2.1192570000000002</v>
          </cell>
          <cell r="AA89">
            <v>1.6609240000000001</v>
          </cell>
          <cell r="AB89">
            <v>7.98</v>
          </cell>
          <cell r="AC89">
            <v>15.629999999999999</v>
          </cell>
          <cell r="AD89">
            <v>0.85409800000000002</v>
          </cell>
          <cell r="AE89" t="str">
            <v/>
          </cell>
          <cell r="AF89">
            <v>570.9</v>
          </cell>
          <cell r="AG89" t="str">
            <v/>
          </cell>
          <cell r="AH89">
            <v>36.090000000000003</v>
          </cell>
          <cell r="AI89" t="str">
            <v/>
          </cell>
          <cell r="AJ89" t="str">
            <v/>
          </cell>
          <cell r="AK89" t="str">
            <v/>
          </cell>
          <cell r="AL89" t="str">
            <v/>
          </cell>
          <cell r="AM89" t="str">
            <v/>
          </cell>
          <cell r="AN89" t="str">
            <v/>
          </cell>
          <cell r="AO89" t="str">
            <v/>
          </cell>
          <cell r="AP89" t="str">
            <v/>
          </cell>
          <cell r="AY89">
            <v>100</v>
          </cell>
          <cell r="AZ89">
            <v>0</v>
          </cell>
          <cell r="BA89">
            <v>0</v>
          </cell>
          <cell r="BB89">
            <v>0.37484000000000001</v>
          </cell>
          <cell r="BC89">
            <v>0.37484000000000001</v>
          </cell>
          <cell r="BD89">
            <v>0.37484000000000001</v>
          </cell>
          <cell r="BE89">
            <v>0</v>
          </cell>
          <cell r="BF89">
            <v>0.37484000000000001</v>
          </cell>
          <cell r="BG89" t="str">
            <v/>
          </cell>
          <cell r="BH89" t="str">
            <v/>
          </cell>
          <cell r="BI89">
            <v>1729.59</v>
          </cell>
          <cell r="BJ89">
            <v>1.73</v>
          </cell>
          <cell r="BK89">
            <v>1.4E-2</v>
          </cell>
          <cell r="BL89">
            <v>94.18</v>
          </cell>
          <cell r="BM89">
            <v>0</v>
          </cell>
          <cell r="BN89">
            <v>0</v>
          </cell>
          <cell r="BO89">
            <v>1.4E-2</v>
          </cell>
          <cell r="BP89">
            <v>55.45</v>
          </cell>
          <cell r="BQ89">
            <v>119.44999999999999</v>
          </cell>
          <cell r="BR89">
            <v>2.1541929999999998</v>
          </cell>
          <cell r="BS89">
            <v>1.6958599999999999</v>
          </cell>
          <cell r="BT89">
            <v>0.37484000000000001</v>
          </cell>
          <cell r="BU89">
            <v>2588.25</v>
          </cell>
          <cell r="BV89">
            <v>82.98</v>
          </cell>
          <cell r="BW89">
            <v>190.92</v>
          </cell>
          <cell r="BX89">
            <v>2.3007949999999999</v>
          </cell>
          <cell r="BY89">
            <v>1.842462</v>
          </cell>
          <cell r="BZ89">
            <v>0.62</v>
          </cell>
          <cell r="CA89">
            <v>1.03</v>
          </cell>
          <cell r="CB89">
            <v>1.8575000000000001E-2</v>
          </cell>
          <cell r="CC89" t="str">
            <v/>
          </cell>
          <cell r="CD89">
            <v>1729.59</v>
          </cell>
          <cell r="CE89" t="str">
            <v/>
          </cell>
          <cell r="CF89">
            <v>119.44999999999999</v>
          </cell>
          <cell r="CG89" t="str">
            <v/>
          </cell>
          <cell r="CH89" t="str">
            <v/>
          </cell>
          <cell r="CI89" t="str">
            <v/>
          </cell>
          <cell r="CJ89" t="str">
            <v/>
          </cell>
          <cell r="CK89" t="str">
            <v/>
          </cell>
          <cell r="CL89" t="str">
            <v/>
          </cell>
          <cell r="CM89" t="str">
            <v/>
          </cell>
          <cell r="CN89" t="str">
            <v/>
          </cell>
        </row>
        <row r="90">
          <cell r="A90">
            <v>101</v>
          </cell>
          <cell r="B90">
            <v>0</v>
          </cell>
          <cell r="C90">
            <v>0</v>
          </cell>
          <cell r="D90">
            <v>0.45408999999999999</v>
          </cell>
          <cell r="E90">
            <v>0.45408999999999999</v>
          </cell>
          <cell r="F90">
            <v>0.45408999999999999</v>
          </cell>
          <cell r="G90">
            <v>0</v>
          </cell>
          <cell r="H90">
            <v>0.45408999999999999</v>
          </cell>
          <cell r="I90" t="str">
            <v/>
          </cell>
          <cell r="J90" t="str">
            <v/>
          </cell>
          <cell r="K90">
            <v>311.66000000000003</v>
          </cell>
          <cell r="L90">
            <v>1.39</v>
          </cell>
          <cell r="M90">
            <v>0.27600000000000002</v>
          </cell>
          <cell r="N90">
            <v>91.39</v>
          </cell>
          <cell r="O90">
            <v>0</v>
          </cell>
          <cell r="P90">
            <v>0</v>
          </cell>
          <cell r="Q90">
            <v>0.27600000000000002</v>
          </cell>
          <cell r="R90">
            <v>9.65</v>
          </cell>
          <cell r="S90">
            <v>17.790000000000003</v>
          </cell>
          <cell r="T90">
            <v>1.843523</v>
          </cell>
          <cell r="U90">
            <v>1.3851899999999999</v>
          </cell>
          <cell r="V90">
            <v>0.45408999999999999</v>
          </cell>
          <cell r="W90">
            <v>562.33000000000004</v>
          </cell>
          <cell r="X90">
            <v>17.420000000000002</v>
          </cell>
          <cell r="Y90">
            <v>34.35</v>
          </cell>
          <cell r="Z90">
            <v>1.9718709999999999</v>
          </cell>
          <cell r="AA90">
            <v>1.513538</v>
          </cell>
          <cell r="AB90">
            <v>4.2</v>
          </cell>
          <cell r="AC90">
            <v>7.65</v>
          </cell>
          <cell r="AD90">
            <v>0.79274599999999995</v>
          </cell>
          <cell r="AE90" t="str">
            <v/>
          </cell>
          <cell r="AF90">
            <v>311.66000000000003</v>
          </cell>
          <cell r="AG90" t="str">
            <v/>
          </cell>
          <cell r="AH90">
            <v>17.790000000000003</v>
          </cell>
          <cell r="AI90" t="str">
            <v/>
          </cell>
          <cell r="AJ90" t="str">
            <v/>
          </cell>
          <cell r="AK90" t="str">
            <v/>
          </cell>
          <cell r="AL90" t="str">
            <v/>
          </cell>
          <cell r="AM90" t="str">
            <v/>
          </cell>
          <cell r="AN90" t="str">
            <v/>
          </cell>
          <cell r="AO90" t="str">
            <v/>
          </cell>
          <cell r="AP90" t="str">
            <v/>
          </cell>
          <cell r="AY90">
            <v>101</v>
          </cell>
          <cell r="AZ90">
            <v>0</v>
          </cell>
          <cell r="BA90">
            <v>0</v>
          </cell>
          <cell r="BB90">
            <v>0.40822000000000003</v>
          </cell>
          <cell r="BC90">
            <v>0.40822000000000003</v>
          </cell>
          <cell r="BD90">
            <v>0.40822000000000003</v>
          </cell>
          <cell r="BE90">
            <v>0</v>
          </cell>
          <cell r="BF90">
            <v>0.40822000000000003</v>
          </cell>
          <cell r="BG90" t="str">
            <v/>
          </cell>
          <cell r="BH90" t="str">
            <v/>
          </cell>
          <cell r="BI90">
            <v>1023.54</v>
          </cell>
          <cell r="BJ90">
            <v>1.58</v>
          </cell>
          <cell r="BK90">
            <v>0.01</v>
          </cell>
          <cell r="BL90">
            <v>94.83</v>
          </cell>
          <cell r="BM90">
            <v>0</v>
          </cell>
          <cell r="BN90">
            <v>0</v>
          </cell>
          <cell r="BO90">
            <v>0.01</v>
          </cell>
          <cell r="BP90">
            <v>31.71</v>
          </cell>
          <cell r="BQ90">
            <v>64</v>
          </cell>
          <cell r="BR90">
            <v>2.0182910000000001</v>
          </cell>
          <cell r="BS90">
            <v>1.559958</v>
          </cell>
          <cell r="BT90">
            <v>0.40822000000000003</v>
          </cell>
          <cell r="BU90">
            <v>1618.07</v>
          </cell>
          <cell r="BV90">
            <v>50.12</v>
          </cell>
          <cell r="BW90">
            <v>107.94</v>
          </cell>
          <cell r="BX90">
            <v>2.1536309999999999</v>
          </cell>
          <cell r="BY90">
            <v>1.695298</v>
          </cell>
          <cell r="BZ90">
            <v>0.26</v>
          </cell>
          <cell r="CA90">
            <v>0.41</v>
          </cell>
          <cell r="CB90">
            <v>1.2930000000000001E-2</v>
          </cell>
          <cell r="CC90" t="str">
            <v/>
          </cell>
          <cell r="CD90">
            <v>1023.54</v>
          </cell>
          <cell r="CE90" t="str">
            <v/>
          </cell>
          <cell r="CF90">
            <v>64</v>
          </cell>
          <cell r="CG90" t="str">
            <v/>
          </cell>
          <cell r="CH90" t="str">
            <v/>
          </cell>
          <cell r="CI90" t="str">
            <v/>
          </cell>
          <cell r="CJ90" t="str">
            <v/>
          </cell>
          <cell r="CK90" t="str">
            <v/>
          </cell>
          <cell r="CL90" t="str">
            <v/>
          </cell>
          <cell r="CM90" t="str">
            <v/>
          </cell>
          <cell r="CN90" t="str">
            <v/>
          </cell>
        </row>
        <row r="91">
          <cell r="A91">
            <v>102</v>
          </cell>
          <cell r="B91">
            <v>0</v>
          </cell>
          <cell r="C91">
            <v>0</v>
          </cell>
          <cell r="D91">
            <v>0.49553999999999998</v>
          </cell>
          <cell r="E91">
            <v>0.49553999999999998</v>
          </cell>
          <cell r="F91">
            <v>0.49553999999999998</v>
          </cell>
          <cell r="G91">
            <v>0</v>
          </cell>
          <cell r="H91">
            <v>0.49553999999999998</v>
          </cell>
          <cell r="I91" t="str">
            <v/>
          </cell>
          <cell r="J91" t="str">
            <v/>
          </cell>
          <cell r="K91">
            <v>157.22</v>
          </cell>
          <cell r="L91">
            <v>1.27</v>
          </cell>
          <cell r="M91">
            <v>0.26100000000000001</v>
          </cell>
          <cell r="N91">
            <v>91.95</v>
          </cell>
          <cell r="O91">
            <v>0</v>
          </cell>
          <cell r="P91">
            <v>0</v>
          </cell>
          <cell r="Q91">
            <v>0.26100000000000001</v>
          </cell>
          <cell r="R91">
            <v>4.71</v>
          </cell>
          <cell r="S91">
            <v>8.1399999999999988</v>
          </cell>
          <cell r="T91">
            <v>1.7282379999999999</v>
          </cell>
          <cell r="U91">
            <v>1.2699050000000001</v>
          </cell>
          <cell r="V91">
            <v>0.49553999999999998</v>
          </cell>
          <cell r="W91">
            <v>306.98</v>
          </cell>
          <cell r="X91">
            <v>9.19</v>
          </cell>
          <cell r="Y91">
            <v>16.930000000000003</v>
          </cell>
          <cell r="Z91">
            <v>1.84222</v>
          </cell>
          <cell r="AA91">
            <v>1.3838870000000001</v>
          </cell>
          <cell r="AB91">
            <v>2.02</v>
          </cell>
          <cell r="AC91">
            <v>3.4499999999999997</v>
          </cell>
          <cell r="AD91">
            <v>0.73248400000000002</v>
          </cell>
          <cell r="AE91" t="str">
            <v/>
          </cell>
          <cell r="AF91">
            <v>157.22</v>
          </cell>
          <cell r="AG91" t="str">
            <v/>
          </cell>
          <cell r="AH91">
            <v>8.1399999999999988</v>
          </cell>
          <cell r="AI91" t="str">
            <v/>
          </cell>
          <cell r="AJ91" t="str">
            <v/>
          </cell>
          <cell r="AK91" t="str">
            <v/>
          </cell>
          <cell r="AL91" t="str">
            <v/>
          </cell>
          <cell r="AM91" t="str">
            <v/>
          </cell>
          <cell r="AN91" t="str">
            <v/>
          </cell>
          <cell r="AO91" t="str">
            <v/>
          </cell>
          <cell r="AP91" t="str">
            <v/>
          </cell>
          <cell r="AY91">
            <v>102</v>
          </cell>
          <cell r="AZ91">
            <v>0</v>
          </cell>
          <cell r="BA91">
            <v>0</v>
          </cell>
          <cell r="BB91">
            <v>0.44328000000000001</v>
          </cell>
          <cell r="BC91">
            <v>0.44328000000000001</v>
          </cell>
          <cell r="BD91">
            <v>0.44328000000000001</v>
          </cell>
          <cell r="BE91">
            <v>0</v>
          </cell>
          <cell r="BF91">
            <v>0.44328000000000001</v>
          </cell>
          <cell r="BG91" t="str">
            <v/>
          </cell>
          <cell r="BH91" t="str">
            <v/>
          </cell>
          <cell r="BI91">
            <v>569.83000000000004</v>
          </cell>
          <cell r="BJ91">
            <v>1.45</v>
          </cell>
          <cell r="BK91">
            <v>7.0000000000000001E-3</v>
          </cell>
          <cell r="BL91">
            <v>95.49</v>
          </cell>
          <cell r="BM91">
            <v>0</v>
          </cell>
          <cell r="BN91">
            <v>0</v>
          </cell>
          <cell r="BO91">
            <v>7.0000000000000001E-3</v>
          </cell>
          <cell r="BP91">
            <v>17.05</v>
          </cell>
          <cell r="BQ91">
            <v>32.29</v>
          </cell>
          <cell r="BR91">
            <v>1.893842</v>
          </cell>
          <cell r="BS91">
            <v>1.4355089999999999</v>
          </cell>
          <cell r="BT91">
            <v>0.44328000000000001</v>
          </cell>
          <cell r="BU91">
            <v>957.54</v>
          </cell>
          <cell r="BV91">
            <v>28.66</v>
          </cell>
          <cell r="BW91">
            <v>57.820000000000014</v>
          </cell>
          <cell r="BX91">
            <v>2.0174460000000001</v>
          </cell>
          <cell r="BY91">
            <v>1.559113</v>
          </cell>
          <cell r="BZ91">
            <v>0.1</v>
          </cell>
          <cell r="CA91">
            <v>0.15000000000000002</v>
          </cell>
          <cell r="CB91">
            <v>8.7980000000000003E-3</v>
          </cell>
          <cell r="CC91" t="str">
            <v/>
          </cell>
          <cell r="CD91">
            <v>569.83000000000004</v>
          </cell>
          <cell r="CE91" t="str">
            <v/>
          </cell>
          <cell r="CF91">
            <v>32.29</v>
          </cell>
          <cell r="CG91" t="str">
            <v/>
          </cell>
          <cell r="CH91" t="str">
            <v/>
          </cell>
          <cell r="CI91" t="str">
            <v/>
          </cell>
          <cell r="CJ91" t="str">
            <v/>
          </cell>
          <cell r="CK91" t="str">
            <v/>
          </cell>
          <cell r="CL91" t="str">
            <v/>
          </cell>
          <cell r="CM91" t="str">
            <v/>
          </cell>
          <cell r="CN91" t="str">
            <v/>
          </cell>
        </row>
        <row r="92">
          <cell r="A92">
            <v>103</v>
          </cell>
          <cell r="B92">
            <v>0</v>
          </cell>
          <cell r="C92">
            <v>0</v>
          </cell>
          <cell r="D92">
            <v>0.53698000000000001</v>
          </cell>
          <cell r="E92">
            <v>0.53698000000000001</v>
          </cell>
          <cell r="F92">
            <v>0.53698000000000001</v>
          </cell>
          <cell r="G92">
            <v>0</v>
          </cell>
          <cell r="H92">
            <v>0.53698000000000001</v>
          </cell>
          <cell r="I92" t="str">
            <v/>
          </cell>
          <cell r="J92" t="str">
            <v/>
          </cell>
          <cell r="K92">
            <v>72.8</v>
          </cell>
          <cell r="L92">
            <v>1.1599999999999999</v>
          </cell>
          <cell r="M92">
            <v>0.247</v>
          </cell>
          <cell r="N92">
            <v>92.49</v>
          </cell>
          <cell r="O92">
            <v>0</v>
          </cell>
          <cell r="P92">
            <v>0</v>
          </cell>
          <cell r="Q92">
            <v>0.247</v>
          </cell>
          <cell r="R92">
            <v>2.11</v>
          </cell>
          <cell r="S92">
            <v>3.4299999999999993</v>
          </cell>
          <cell r="T92">
            <v>1.6255919999999999</v>
          </cell>
          <cell r="U92">
            <v>1.167259</v>
          </cell>
          <cell r="V92">
            <v>0.53698000000000001</v>
          </cell>
          <cell r="W92">
            <v>154.86000000000001</v>
          </cell>
          <cell r="X92">
            <v>4.4800000000000004</v>
          </cell>
          <cell r="Y92">
            <v>7.74</v>
          </cell>
          <cell r="Z92">
            <v>1.727679</v>
          </cell>
          <cell r="AA92">
            <v>1.2693460000000001</v>
          </cell>
          <cell r="AB92">
            <v>0.89</v>
          </cell>
          <cell r="AC92">
            <v>1.43</v>
          </cell>
          <cell r="AD92">
            <v>0.67772500000000002</v>
          </cell>
          <cell r="AE92" t="str">
            <v/>
          </cell>
          <cell r="AF92">
            <v>72.8</v>
          </cell>
          <cell r="AG92" t="str">
            <v/>
          </cell>
          <cell r="AH92">
            <v>3.4299999999999993</v>
          </cell>
          <cell r="AI92" t="str">
            <v/>
          </cell>
          <cell r="AJ92" t="str">
            <v/>
          </cell>
          <cell r="AK92" t="str">
            <v/>
          </cell>
          <cell r="AL92" t="str">
            <v/>
          </cell>
          <cell r="AM92" t="str">
            <v/>
          </cell>
          <cell r="AN92" t="str">
            <v/>
          </cell>
          <cell r="AO92" t="str">
            <v/>
          </cell>
          <cell r="AP92" t="str">
            <v/>
          </cell>
          <cell r="AY92">
            <v>103</v>
          </cell>
          <cell r="AZ92">
            <v>0</v>
          </cell>
          <cell r="BA92">
            <v>0</v>
          </cell>
          <cell r="BB92">
            <v>0.48002</v>
          </cell>
          <cell r="BC92">
            <v>0.48002</v>
          </cell>
          <cell r="BD92">
            <v>0.48002</v>
          </cell>
          <cell r="BE92">
            <v>0</v>
          </cell>
          <cell r="BF92">
            <v>0.48002</v>
          </cell>
          <cell r="BG92" t="str">
            <v/>
          </cell>
          <cell r="BH92" t="str">
            <v/>
          </cell>
          <cell r="BI92">
            <v>296.3</v>
          </cell>
          <cell r="BJ92">
            <v>1.32</v>
          </cell>
          <cell r="BK92">
            <v>5.0000000000000001E-3</v>
          </cell>
          <cell r="BL92">
            <v>96.15</v>
          </cell>
          <cell r="BM92">
            <v>0</v>
          </cell>
          <cell r="BN92">
            <v>0</v>
          </cell>
          <cell r="BO92">
            <v>5.0000000000000001E-3</v>
          </cell>
          <cell r="BP92">
            <v>8.57</v>
          </cell>
          <cell r="BQ92">
            <v>15.24</v>
          </cell>
          <cell r="BR92">
            <v>1.7782960000000001</v>
          </cell>
          <cell r="BS92">
            <v>1.319963</v>
          </cell>
          <cell r="BT92">
            <v>0.48002</v>
          </cell>
          <cell r="BU92">
            <v>533.08000000000004</v>
          </cell>
          <cell r="BV92">
            <v>15.41</v>
          </cell>
          <cell r="BW92">
            <v>29.159999999999997</v>
          </cell>
          <cell r="BX92">
            <v>1.8922779999999999</v>
          </cell>
          <cell r="BY92">
            <v>1.433945</v>
          </cell>
          <cell r="BZ92">
            <v>0.04</v>
          </cell>
          <cell r="CA92">
            <v>0.05</v>
          </cell>
          <cell r="CB92">
            <v>5.8339999999999998E-3</v>
          </cell>
          <cell r="CC92" t="str">
            <v/>
          </cell>
          <cell r="CD92">
            <v>296.3</v>
          </cell>
          <cell r="CE92" t="str">
            <v/>
          </cell>
          <cell r="CF92">
            <v>15.24</v>
          </cell>
          <cell r="CG92" t="str">
            <v/>
          </cell>
          <cell r="CH92" t="str">
            <v/>
          </cell>
          <cell r="CI92" t="str">
            <v/>
          </cell>
          <cell r="CJ92" t="str">
            <v/>
          </cell>
          <cell r="CK92" t="str">
            <v/>
          </cell>
          <cell r="CL92" t="str">
            <v/>
          </cell>
          <cell r="CM92" t="str">
            <v/>
          </cell>
          <cell r="CN92" t="str">
            <v/>
          </cell>
        </row>
        <row r="93">
          <cell r="A93">
            <v>104</v>
          </cell>
          <cell r="B93">
            <v>0</v>
          </cell>
          <cell r="C93">
            <v>0</v>
          </cell>
          <cell r="D93">
            <v>0.57843</v>
          </cell>
          <cell r="E93">
            <v>0.57843</v>
          </cell>
          <cell r="F93">
            <v>0.57843</v>
          </cell>
          <cell r="G93">
            <v>0</v>
          </cell>
          <cell r="H93">
            <v>0.57843</v>
          </cell>
          <cell r="I93" t="str">
            <v/>
          </cell>
          <cell r="J93" t="str">
            <v/>
          </cell>
          <cell r="K93">
            <v>30.69</v>
          </cell>
          <cell r="L93">
            <v>1.06</v>
          </cell>
          <cell r="M93">
            <v>0.23400000000000001</v>
          </cell>
          <cell r="N93">
            <v>93.01</v>
          </cell>
          <cell r="O93">
            <v>0</v>
          </cell>
          <cell r="P93">
            <v>0</v>
          </cell>
          <cell r="Q93">
            <v>0.23400000000000001</v>
          </cell>
          <cell r="R93">
            <v>0.86</v>
          </cell>
          <cell r="S93">
            <v>1.32</v>
          </cell>
          <cell r="T93">
            <v>1.5348839999999999</v>
          </cell>
          <cell r="U93">
            <v>1.076551</v>
          </cell>
          <cell r="V93">
            <v>0.57843</v>
          </cell>
          <cell r="W93">
            <v>71.7</v>
          </cell>
          <cell r="X93">
            <v>2</v>
          </cell>
          <cell r="Y93">
            <v>3.2599999999999993</v>
          </cell>
          <cell r="Z93">
            <v>1.63</v>
          </cell>
          <cell r="AA93">
            <v>1.171667</v>
          </cell>
          <cell r="AB93">
            <v>0.36</v>
          </cell>
          <cell r="AC93">
            <v>0.54</v>
          </cell>
          <cell r="AD93">
            <v>0.62790699999999999</v>
          </cell>
          <cell r="AE93" t="str">
            <v/>
          </cell>
          <cell r="AF93">
            <v>30.69</v>
          </cell>
          <cell r="AG93" t="str">
            <v/>
          </cell>
          <cell r="AH93">
            <v>1.32</v>
          </cell>
          <cell r="AI93" t="str">
            <v/>
          </cell>
          <cell r="AJ93" t="str">
            <v/>
          </cell>
          <cell r="AK93" t="str">
            <v/>
          </cell>
          <cell r="AL93" t="str">
            <v/>
          </cell>
          <cell r="AM93" t="str">
            <v/>
          </cell>
          <cell r="AN93" t="str">
            <v/>
          </cell>
          <cell r="AO93" t="str">
            <v/>
          </cell>
          <cell r="AP93" t="str">
            <v/>
          </cell>
          <cell r="AY93">
            <v>104</v>
          </cell>
          <cell r="AZ93">
            <v>0</v>
          </cell>
          <cell r="BA93">
            <v>0</v>
          </cell>
          <cell r="BB93">
            <v>0.51844000000000001</v>
          </cell>
          <cell r="BC93">
            <v>0.51844000000000001</v>
          </cell>
          <cell r="BD93">
            <v>0.51844000000000001</v>
          </cell>
          <cell r="BE93">
            <v>0</v>
          </cell>
          <cell r="BF93">
            <v>0.51844000000000001</v>
          </cell>
          <cell r="BG93" t="str">
            <v/>
          </cell>
          <cell r="BH93" t="str">
            <v/>
          </cell>
          <cell r="BI93">
            <v>142.69</v>
          </cell>
          <cell r="BJ93">
            <v>1.21</v>
          </cell>
          <cell r="BK93">
            <v>4.0000000000000001E-3</v>
          </cell>
          <cell r="BL93">
            <v>96.8</v>
          </cell>
          <cell r="BM93">
            <v>0</v>
          </cell>
          <cell r="BN93">
            <v>0</v>
          </cell>
          <cell r="BO93">
            <v>4.0000000000000001E-3</v>
          </cell>
          <cell r="BP93">
            <v>3.99</v>
          </cell>
          <cell r="BQ93">
            <v>6.6700000000000008</v>
          </cell>
          <cell r="BR93">
            <v>1.6716789999999999</v>
          </cell>
          <cell r="BS93">
            <v>1.213346</v>
          </cell>
          <cell r="BT93">
            <v>0.51844000000000001</v>
          </cell>
          <cell r="BU93">
            <v>277.19</v>
          </cell>
          <cell r="BV93">
            <v>7.74</v>
          </cell>
          <cell r="BW93">
            <v>13.749999999999998</v>
          </cell>
          <cell r="BX93">
            <v>1.776486</v>
          </cell>
          <cell r="BY93">
            <v>1.3181529999999999</v>
          </cell>
          <cell r="BZ93">
            <v>0.01</v>
          </cell>
          <cell r="CA93">
            <v>0.01</v>
          </cell>
          <cell r="CB93">
            <v>2.506E-3</v>
          </cell>
          <cell r="CC93" t="str">
            <v/>
          </cell>
          <cell r="CD93">
            <v>142.69</v>
          </cell>
          <cell r="CE93" t="str">
            <v/>
          </cell>
          <cell r="CF93">
            <v>6.6700000000000008</v>
          </cell>
          <cell r="CG93" t="str">
            <v/>
          </cell>
          <cell r="CH93" t="str">
            <v/>
          </cell>
          <cell r="CI93" t="str">
            <v/>
          </cell>
          <cell r="CJ93" t="str">
            <v/>
          </cell>
          <cell r="CK93" t="str">
            <v/>
          </cell>
          <cell r="CL93" t="str">
            <v/>
          </cell>
          <cell r="CM93" t="str">
            <v/>
          </cell>
          <cell r="CN93" t="str">
            <v/>
          </cell>
        </row>
        <row r="94">
          <cell r="A94">
            <v>105</v>
          </cell>
          <cell r="B94">
            <v>0</v>
          </cell>
          <cell r="C94">
            <v>0</v>
          </cell>
          <cell r="D94">
            <v>0.61987999999999999</v>
          </cell>
          <cell r="E94">
            <v>0.61987999999999999</v>
          </cell>
          <cell r="F94">
            <v>0.61987999999999999</v>
          </cell>
          <cell r="G94">
            <v>0</v>
          </cell>
          <cell r="H94">
            <v>0.61987999999999999</v>
          </cell>
          <cell r="I94" t="str">
            <v/>
          </cell>
          <cell r="J94" t="str">
            <v/>
          </cell>
          <cell r="K94">
            <v>11.67</v>
          </cell>
          <cell r="L94">
            <v>0.97</v>
          </cell>
          <cell r="M94">
            <v>0.222</v>
          </cell>
          <cell r="N94">
            <v>93.51</v>
          </cell>
          <cell r="O94">
            <v>0</v>
          </cell>
          <cell r="P94">
            <v>0</v>
          </cell>
          <cell r="Q94">
            <v>0.222</v>
          </cell>
          <cell r="R94">
            <v>0.32</v>
          </cell>
          <cell r="S94">
            <v>0.46000000000000008</v>
          </cell>
          <cell r="T94">
            <v>1.4375</v>
          </cell>
          <cell r="U94">
            <v>0.97916700000000001</v>
          </cell>
          <cell r="V94">
            <v>0.61987999999999999</v>
          </cell>
          <cell r="W94">
            <v>30.23</v>
          </cell>
          <cell r="X94">
            <v>0.82</v>
          </cell>
          <cell r="Y94">
            <v>1.26</v>
          </cell>
          <cell r="Z94">
            <v>1.5365850000000001</v>
          </cell>
          <cell r="AA94">
            <v>1.078252</v>
          </cell>
          <cell r="AB94">
            <v>0.13</v>
          </cell>
          <cell r="AC94">
            <v>0.18000000000000002</v>
          </cell>
          <cell r="AD94">
            <v>0.5625</v>
          </cell>
          <cell r="AE94" t="str">
            <v/>
          </cell>
          <cell r="AF94">
            <v>11.67</v>
          </cell>
          <cell r="AG94" t="str">
            <v/>
          </cell>
          <cell r="AH94">
            <v>0.46000000000000008</v>
          </cell>
          <cell r="AI94" t="str">
            <v/>
          </cell>
          <cell r="AJ94" t="str">
            <v/>
          </cell>
          <cell r="AK94" t="str">
            <v/>
          </cell>
          <cell r="AL94" t="str">
            <v/>
          </cell>
          <cell r="AM94" t="str">
            <v/>
          </cell>
          <cell r="AN94" t="str">
            <v/>
          </cell>
          <cell r="AO94" t="str">
            <v/>
          </cell>
          <cell r="AP94" t="str">
            <v/>
          </cell>
          <cell r="AY94">
            <v>105</v>
          </cell>
          <cell r="AZ94">
            <v>0</v>
          </cell>
          <cell r="BA94">
            <v>0</v>
          </cell>
          <cell r="BB94">
            <v>0.55854000000000004</v>
          </cell>
          <cell r="BC94">
            <v>0.55854000000000004</v>
          </cell>
          <cell r="BD94">
            <v>0.55854000000000004</v>
          </cell>
          <cell r="BE94">
            <v>0</v>
          </cell>
          <cell r="BF94">
            <v>0.55854000000000004</v>
          </cell>
          <cell r="BG94" t="str">
            <v/>
          </cell>
          <cell r="BH94" t="str">
            <v/>
          </cell>
          <cell r="BI94">
            <v>62.99</v>
          </cell>
          <cell r="BJ94">
            <v>1.1000000000000001</v>
          </cell>
          <cell r="BK94">
            <v>3.0000000000000001E-3</v>
          </cell>
          <cell r="BL94">
            <v>97.45</v>
          </cell>
          <cell r="BM94">
            <v>0</v>
          </cell>
          <cell r="BN94">
            <v>0</v>
          </cell>
          <cell r="BO94">
            <v>3.0000000000000001E-3</v>
          </cell>
          <cell r="BP94">
            <v>1.7</v>
          </cell>
          <cell r="BQ94">
            <v>2.6799999999999997</v>
          </cell>
          <cell r="BR94">
            <v>1.576471</v>
          </cell>
          <cell r="BS94">
            <v>1.1181380000000001</v>
          </cell>
          <cell r="BT94">
            <v>0.55854000000000004</v>
          </cell>
          <cell r="BU94">
            <v>133.47999999999999</v>
          </cell>
          <cell r="BV94">
            <v>3.6</v>
          </cell>
          <cell r="BW94">
            <v>6.01</v>
          </cell>
          <cell r="BX94">
            <v>1.6694439999999999</v>
          </cell>
          <cell r="BY94">
            <v>1.211111</v>
          </cell>
          <cell r="BZ94">
            <v>0</v>
          </cell>
          <cell r="CA94">
            <v>0</v>
          </cell>
          <cell r="CB94">
            <v>0</v>
          </cell>
          <cell r="CC94" t="str">
            <v/>
          </cell>
          <cell r="CD94">
            <v>62.99</v>
          </cell>
          <cell r="CE94" t="str">
            <v/>
          </cell>
          <cell r="CF94">
            <v>2.6799999999999997</v>
          </cell>
          <cell r="CG94" t="str">
            <v/>
          </cell>
          <cell r="CH94" t="str">
            <v/>
          </cell>
          <cell r="CI94" t="str">
            <v/>
          </cell>
          <cell r="CJ94" t="str">
            <v/>
          </cell>
          <cell r="CK94" t="str">
            <v/>
          </cell>
          <cell r="CL94" t="str">
            <v/>
          </cell>
          <cell r="CM94" t="str">
            <v/>
          </cell>
          <cell r="CN94" t="str">
            <v/>
          </cell>
        </row>
        <row r="95">
          <cell r="A95">
            <v>106</v>
          </cell>
          <cell r="B95">
            <v>0</v>
          </cell>
          <cell r="C95">
            <v>0</v>
          </cell>
          <cell r="D95">
            <v>0.66132999999999997</v>
          </cell>
          <cell r="E95">
            <v>0.66132999999999997</v>
          </cell>
          <cell r="F95">
            <v>0.66132999999999997</v>
          </cell>
          <cell r="G95">
            <v>0</v>
          </cell>
          <cell r="H95">
            <v>0.66132999999999997</v>
          </cell>
          <cell r="I95" t="str">
            <v/>
          </cell>
          <cell r="J95" t="str">
            <v/>
          </cell>
          <cell r="K95">
            <v>3.95</v>
          </cell>
          <cell r="L95">
            <v>0.89</v>
          </cell>
          <cell r="M95">
            <v>0.21</v>
          </cell>
          <cell r="N95">
            <v>93.99</v>
          </cell>
          <cell r="O95">
            <v>0</v>
          </cell>
          <cell r="P95">
            <v>0</v>
          </cell>
          <cell r="Q95">
            <v>0.21</v>
          </cell>
          <cell r="R95">
            <v>0.1</v>
          </cell>
          <cell r="S95">
            <v>0.14000000000000001</v>
          </cell>
          <cell r="T95">
            <v>1.4</v>
          </cell>
          <cell r="U95">
            <v>0.94166700000000003</v>
          </cell>
          <cell r="V95">
            <v>0.66132999999999997</v>
          </cell>
          <cell r="W95">
            <v>11.49</v>
          </cell>
          <cell r="X95">
            <v>0.3</v>
          </cell>
          <cell r="Y95">
            <v>0.44000000000000006</v>
          </cell>
          <cell r="Z95">
            <v>1.4666669999999999</v>
          </cell>
          <cell r="AA95">
            <v>1.0083340000000001</v>
          </cell>
          <cell r="AB95">
            <v>0.04</v>
          </cell>
          <cell r="AC95">
            <v>0.05</v>
          </cell>
          <cell r="AD95">
            <v>0.5</v>
          </cell>
          <cell r="AE95" t="str">
            <v/>
          </cell>
          <cell r="AF95">
            <v>3.95</v>
          </cell>
          <cell r="AG95" t="str">
            <v/>
          </cell>
          <cell r="AH95">
            <v>0.14000000000000001</v>
          </cell>
          <cell r="AI95" t="str">
            <v/>
          </cell>
          <cell r="AJ95" t="str">
            <v/>
          </cell>
          <cell r="AK95" t="str">
            <v/>
          </cell>
          <cell r="AL95" t="str">
            <v/>
          </cell>
          <cell r="AM95" t="str">
            <v/>
          </cell>
          <cell r="AN95" t="str">
            <v/>
          </cell>
          <cell r="AO95" t="str">
            <v/>
          </cell>
          <cell r="AP95" t="str">
            <v/>
          </cell>
          <cell r="AY95">
            <v>106</v>
          </cell>
          <cell r="AZ95">
            <v>0</v>
          </cell>
          <cell r="BA95">
            <v>0</v>
          </cell>
          <cell r="BB95">
            <v>0.60031999999999996</v>
          </cell>
          <cell r="BC95">
            <v>0.60031999999999996</v>
          </cell>
          <cell r="BD95">
            <v>0.60031999999999996</v>
          </cell>
          <cell r="BE95">
            <v>0</v>
          </cell>
          <cell r="BF95">
            <v>0.60031999999999996</v>
          </cell>
          <cell r="BG95" t="str">
            <v/>
          </cell>
          <cell r="BH95" t="str">
            <v/>
          </cell>
          <cell r="BI95">
            <v>25.18</v>
          </cell>
          <cell r="BJ95">
            <v>1</v>
          </cell>
          <cell r="BK95">
            <v>2E-3</v>
          </cell>
          <cell r="BL95">
            <v>98.11</v>
          </cell>
          <cell r="BM95">
            <v>0</v>
          </cell>
          <cell r="BN95">
            <v>0</v>
          </cell>
          <cell r="BO95">
            <v>2E-3</v>
          </cell>
          <cell r="BP95">
            <v>0.66</v>
          </cell>
          <cell r="BQ95">
            <v>0.98</v>
          </cell>
          <cell r="BR95">
            <v>1.4848479999999999</v>
          </cell>
          <cell r="BS95">
            <v>1.0265150000000001</v>
          </cell>
          <cell r="BT95">
            <v>0.60031999999999996</v>
          </cell>
          <cell r="BU95">
            <v>58.93</v>
          </cell>
          <cell r="BV95">
            <v>1.54</v>
          </cell>
          <cell r="BW95">
            <v>2.41</v>
          </cell>
          <cell r="BX95">
            <v>1.564935</v>
          </cell>
          <cell r="BY95">
            <v>1.1066020000000001</v>
          </cell>
          <cell r="BZ95">
            <v>0</v>
          </cell>
          <cell r="CA95">
            <v>0</v>
          </cell>
          <cell r="CB95">
            <v>0</v>
          </cell>
          <cell r="CC95" t="str">
            <v/>
          </cell>
          <cell r="CD95">
            <v>25.18</v>
          </cell>
          <cell r="CE95" t="str">
            <v/>
          </cell>
          <cell r="CF95">
            <v>0.98</v>
          </cell>
          <cell r="CG95" t="str">
            <v/>
          </cell>
          <cell r="CH95" t="str">
            <v/>
          </cell>
          <cell r="CI95" t="str">
            <v/>
          </cell>
          <cell r="CJ95" t="str">
            <v/>
          </cell>
          <cell r="CK95" t="str">
            <v/>
          </cell>
          <cell r="CL95" t="str">
            <v/>
          </cell>
          <cell r="CM95" t="str">
            <v/>
          </cell>
          <cell r="CN95" t="str">
            <v/>
          </cell>
        </row>
        <row r="96">
          <cell r="A96">
            <v>107</v>
          </cell>
          <cell r="B96">
            <v>0</v>
          </cell>
          <cell r="C96">
            <v>0</v>
          </cell>
          <cell r="D96">
            <v>0.70277000000000001</v>
          </cell>
          <cell r="E96">
            <v>0.70277000000000001</v>
          </cell>
          <cell r="F96">
            <v>0.70277000000000001</v>
          </cell>
          <cell r="G96">
            <v>0</v>
          </cell>
          <cell r="H96">
            <v>0.70277000000000001</v>
          </cell>
          <cell r="I96" t="str">
            <v/>
          </cell>
          <cell r="J96" t="str">
            <v/>
          </cell>
          <cell r="K96">
            <v>1.17</v>
          </cell>
          <cell r="L96">
            <v>0.81</v>
          </cell>
          <cell r="M96">
            <v>0.158</v>
          </cell>
          <cell r="N96">
            <v>94.45</v>
          </cell>
          <cell r="O96">
            <v>0</v>
          </cell>
          <cell r="P96">
            <v>0</v>
          </cell>
          <cell r="Q96">
            <v>0.158</v>
          </cell>
          <cell r="R96">
            <v>0.03</v>
          </cell>
          <cell r="S96">
            <v>0.04</v>
          </cell>
          <cell r="T96">
            <v>1.3333330000000001</v>
          </cell>
          <cell r="U96">
            <v>0.875</v>
          </cell>
          <cell r="V96">
            <v>0.70277000000000001</v>
          </cell>
          <cell r="W96">
            <v>3.89</v>
          </cell>
          <cell r="X96">
            <v>0.1</v>
          </cell>
          <cell r="Y96">
            <v>0.14000000000000001</v>
          </cell>
          <cell r="Z96">
            <v>1.4</v>
          </cell>
          <cell r="AA96">
            <v>0.94166700000000003</v>
          </cell>
          <cell r="AB96">
            <v>0.01</v>
          </cell>
          <cell r="AC96">
            <v>0.01</v>
          </cell>
          <cell r="AD96">
            <v>0.33333299999999999</v>
          </cell>
          <cell r="AE96" t="str">
            <v/>
          </cell>
          <cell r="AF96">
            <v>1.17</v>
          </cell>
          <cell r="AG96" t="str">
            <v/>
          </cell>
          <cell r="AH96">
            <v>0.04</v>
          </cell>
          <cell r="AI96" t="str">
            <v/>
          </cell>
          <cell r="AJ96" t="str">
            <v/>
          </cell>
          <cell r="AK96" t="str">
            <v/>
          </cell>
          <cell r="AL96" t="str">
            <v/>
          </cell>
          <cell r="AM96" t="str">
            <v/>
          </cell>
          <cell r="AN96" t="str">
            <v/>
          </cell>
          <cell r="AO96" t="str">
            <v/>
          </cell>
          <cell r="AP96" t="str">
            <v/>
          </cell>
          <cell r="AY96">
            <v>107</v>
          </cell>
          <cell r="AZ96">
            <v>0</v>
          </cell>
          <cell r="BA96">
            <v>0</v>
          </cell>
          <cell r="BB96">
            <v>0.64376999999999995</v>
          </cell>
          <cell r="BC96">
            <v>0.64376999999999995</v>
          </cell>
          <cell r="BD96">
            <v>0.64376999999999995</v>
          </cell>
          <cell r="BE96">
            <v>0</v>
          </cell>
          <cell r="BF96">
            <v>0.64376999999999995</v>
          </cell>
          <cell r="BG96" t="str">
            <v/>
          </cell>
          <cell r="BH96" t="str">
            <v/>
          </cell>
          <cell r="BI96">
            <v>8.9700000000000006</v>
          </cell>
          <cell r="BJ96">
            <v>0.89</v>
          </cell>
          <cell r="BK96">
            <v>2E-3</v>
          </cell>
          <cell r="BL96">
            <v>98.76</v>
          </cell>
          <cell r="BM96">
            <v>0</v>
          </cell>
          <cell r="BN96">
            <v>0</v>
          </cell>
          <cell r="BO96">
            <v>2E-3</v>
          </cell>
          <cell r="BP96">
            <v>0.23</v>
          </cell>
          <cell r="BQ96">
            <v>0.32000000000000006</v>
          </cell>
          <cell r="BR96">
            <v>1.3913040000000001</v>
          </cell>
          <cell r="BS96">
            <v>0.93297099999999999</v>
          </cell>
          <cell r="BT96">
            <v>0.64376999999999995</v>
          </cell>
          <cell r="BU96">
            <v>23.55</v>
          </cell>
          <cell r="BV96">
            <v>0.59</v>
          </cell>
          <cell r="BW96">
            <v>0.87000000000000011</v>
          </cell>
          <cell r="BX96">
            <v>1.4745760000000001</v>
          </cell>
          <cell r="BY96">
            <v>1.016243</v>
          </cell>
          <cell r="BZ96">
            <v>0</v>
          </cell>
          <cell r="CA96">
            <v>0</v>
          </cell>
          <cell r="CB96">
            <v>0</v>
          </cell>
          <cell r="CC96" t="str">
            <v/>
          </cell>
          <cell r="CD96">
            <v>8.9700000000000006</v>
          </cell>
          <cell r="CE96" t="str">
            <v/>
          </cell>
          <cell r="CF96">
            <v>0.32000000000000006</v>
          </cell>
          <cell r="CG96" t="str">
            <v/>
          </cell>
          <cell r="CH96" t="str">
            <v/>
          </cell>
          <cell r="CI96" t="str">
            <v/>
          </cell>
          <cell r="CJ96" t="str">
            <v/>
          </cell>
          <cell r="CK96" t="str">
            <v/>
          </cell>
          <cell r="CL96" t="str">
            <v/>
          </cell>
          <cell r="CM96" t="str">
            <v/>
          </cell>
          <cell r="CN96" t="str">
            <v/>
          </cell>
        </row>
        <row r="97">
          <cell r="A97">
            <v>108</v>
          </cell>
          <cell r="B97">
            <v>0</v>
          </cell>
          <cell r="C97">
            <v>0</v>
          </cell>
          <cell r="D97">
            <v>0.74421999999999999</v>
          </cell>
          <cell r="E97">
            <v>0.74421999999999999</v>
          </cell>
          <cell r="F97">
            <v>0.74421999999999999</v>
          </cell>
          <cell r="G97">
            <v>0</v>
          </cell>
          <cell r="H97">
            <v>0.74421999999999999</v>
          </cell>
          <cell r="I97" t="str">
            <v/>
          </cell>
          <cell r="J97" t="str">
            <v/>
          </cell>
          <cell r="K97">
            <v>0.3</v>
          </cell>
          <cell r="L97">
            <v>0.7</v>
          </cell>
          <cell r="M97">
            <v>0.105</v>
          </cell>
          <cell r="N97">
            <v>94.89</v>
          </cell>
          <cell r="O97">
            <v>0</v>
          </cell>
          <cell r="P97">
            <v>0</v>
          </cell>
          <cell r="Q97">
            <v>0.105</v>
          </cell>
          <cell r="R97">
            <v>0.01</v>
          </cell>
          <cell r="S97">
            <v>0.01</v>
          </cell>
          <cell r="T97">
            <v>1</v>
          </cell>
          <cell r="U97">
            <v>0.54166700000000001</v>
          </cell>
          <cell r="V97">
            <v>0.74421999999999999</v>
          </cell>
          <cell r="W97">
            <v>1.1599999999999999</v>
          </cell>
          <cell r="X97">
            <v>0.03</v>
          </cell>
          <cell r="Y97">
            <v>0.04</v>
          </cell>
          <cell r="Z97">
            <v>1.3333330000000001</v>
          </cell>
          <cell r="AA97">
            <v>0.875</v>
          </cell>
          <cell r="AB97">
            <v>0</v>
          </cell>
          <cell r="AC97">
            <v>0</v>
          </cell>
          <cell r="AD97">
            <v>0</v>
          </cell>
          <cell r="AE97" t="str">
            <v/>
          </cell>
          <cell r="AF97">
            <v>0.3</v>
          </cell>
          <cell r="AG97" t="str">
            <v/>
          </cell>
          <cell r="AH97">
            <v>0.01</v>
          </cell>
          <cell r="AI97" t="str">
            <v/>
          </cell>
          <cell r="AJ97" t="str">
            <v/>
          </cell>
          <cell r="AK97" t="str">
            <v/>
          </cell>
          <cell r="AL97" t="str">
            <v/>
          </cell>
          <cell r="AM97" t="str">
            <v/>
          </cell>
          <cell r="AN97" t="str">
            <v/>
          </cell>
          <cell r="AO97" t="str">
            <v/>
          </cell>
          <cell r="AP97" t="str">
            <v/>
          </cell>
          <cell r="AY97">
            <v>108</v>
          </cell>
          <cell r="AZ97">
            <v>0</v>
          </cell>
          <cell r="BA97">
            <v>0</v>
          </cell>
          <cell r="BB97">
            <v>0.68889999999999996</v>
          </cell>
          <cell r="BC97">
            <v>0.68889999999999996</v>
          </cell>
          <cell r="BD97">
            <v>0.68889999999999996</v>
          </cell>
          <cell r="BE97">
            <v>0</v>
          </cell>
          <cell r="BF97">
            <v>0.68889999999999996</v>
          </cell>
          <cell r="BG97" t="str">
            <v/>
          </cell>
          <cell r="BH97" t="str">
            <v/>
          </cell>
          <cell r="BI97">
            <v>2.79</v>
          </cell>
          <cell r="BJ97">
            <v>0.77</v>
          </cell>
          <cell r="BK97">
            <v>1E-3</v>
          </cell>
          <cell r="BL97">
            <v>99.41</v>
          </cell>
          <cell r="BM97">
            <v>0</v>
          </cell>
          <cell r="BN97">
            <v>0</v>
          </cell>
          <cell r="BO97">
            <v>1E-3</v>
          </cell>
          <cell r="BP97">
            <v>7.0000000000000007E-2</v>
          </cell>
          <cell r="BQ97">
            <v>9.0000000000000011E-2</v>
          </cell>
          <cell r="BR97">
            <v>1.285714</v>
          </cell>
          <cell r="BS97">
            <v>0.82738100000000003</v>
          </cell>
          <cell r="BT97">
            <v>0.68889999999999996</v>
          </cell>
          <cell r="BU97">
            <v>8.39</v>
          </cell>
          <cell r="BV97">
            <v>0.2</v>
          </cell>
          <cell r="BW97">
            <v>0.28000000000000003</v>
          </cell>
          <cell r="BX97">
            <v>1.4</v>
          </cell>
          <cell r="BY97">
            <v>0.94166700000000003</v>
          </cell>
          <cell r="BZ97">
            <v>0</v>
          </cell>
          <cell r="CA97">
            <v>0</v>
          </cell>
          <cell r="CB97">
            <v>0</v>
          </cell>
          <cell r="CC97" t="str">
            <v/>
          </cell>
          <cell r="CD97">
            <v>2.79</v>
          </cell>
          <cell r="CE97" t="str">
            <v/>
          </cell>
          <cell r="CF97">
            <v>9.0000000000000011E-2</v>
          </cell>
          <cell r="CG97" t="str">
            <v/>
          </cell>
          <cell r="CH97" t="str">
            <v/>
          </cell>
          <cell r="CI97" t="str">
            <v/>
          </cell>
          <cell r="CJ97" t="str">
            <v/>
          </cell>
          <cell r="CK97" t="str">
            <v/>
          </cell>
          <cell r="CL97" t="str">
            <v/>
          </cell>
          <cell r="CM97" t="str">
            <v/>
          </cell>
          <cell r="CN97" t="str">
            <v/>
          </cell>
        </row>
        <row r="98">
          <cell r="A98">
            <v>109</v>
          </cell>
          <cell r="B98">
            <v>0</v>
          </cell>
          <cell r="C98">
            <v>0</v>
          </cell>
          <cell r="D98">
            <v>0.78566999999999998</v>
          </cell>
          <cell r="E98">
            <v>0.78566999999999998</v>
          </cell>
          <cell r="F98">
            <v>0.78566999999999998</v>
          </cell>
          <cell r="G98">
            <v>0</v>
          </cell>
          <cell r="H98">
            <v>0.78566999999999998</v>
          </cell>
          <cell r="I98" t="str">
            <v/>
          </cell>
          <cell r="J98" t="str">
            <v/>
          </cell>
          <cell r="K98">
            <v>0.06</v>
          </cell>
          <cell r="L98">
            <v>0.5</v>
          </cell>
          <cell r="M98">
            <v>5.2999999999999999E-2</v>
          </cell>
          <cell r="N98">
            <v>95.31</v>
          </cell>
          <cell r="O98">
            <v>0</v>
          </cell>
          <cell r="P98">
            <v>0</v>
          </cell>
          <cell r="Q98">
            <v>5.2999999999999999E-2</v>
          </cell>
          <cell r="R98">
            <v>0</v>
          </cell>
          <cell r="S98">
            <v>0</v>
          </cell>
          <cell r="T98" t="e">
            <v>#VALUE!</v>
          </cell>
          <cell r="U98" t="e">
            <v>#VALUE!</v>
          </cell>
          <cell r="V98">
            <v>0.78566999999999998</v>
          </cell>
          <cell r="W98">
            <v>0.3</v>
          </cell>
          <cell r="X98">
            <v>0.01</v>
          </cell>
          <cell r="Y98">
            <v>0.01</v>
          </cell>
          <cell r="Z98">
            <v>1</v>
          </cell>
          <cell r="AA98">
            <v>0.54166700000000001</v>
          </cell>
          <cell r="AB98">
            <v>0</v>
          </cell>
          <cell r="AC98">
            <v>0</v>
          </cell>
          <cell r="AD98" t="e">
            <v>#VALUE!</v>
          </cell>
          <cell r="AE98" t="str">
            <v/>
          </cell>
          <cell r="AF98">
            <v>0.06</v>
          </cell>
          <cell r="AG98" t="str">
            <v/>
          </cell>
          <cell r="AH98">
            <v>0</v>
          </cell>
          <cell r="AI98" t="str">
            <v/>
          </cell>
          <cell r="AJ98" t="str">
            <v/>
          </cell>
          <cell r="AK98" t="str">
            <v/>
          </cell>
          <cell r="AL98" t="str">
            <v/>
          </cell>
          <cell r="AM98" t="str">
            <v/>
          </cell>
          <cell r="AN98" t="str">
            <v/>
          </cell>
          <cell r="AO98" t="str">
            <v/>
          </cell>
          <cell r="AP98" t="str">
            <v/>
          </cell>
          <cell r="AY98">
            <v>109</v>
          </cell>
          <cell r="AZ98">
            <v>0</v>
          </cell>
          <cell r="BA98">
            <v>0</v>
          </cell>
          <cell r="BB98">
            <v>0.73570999999999998</v>
          </cell>
          <cell r="BC98">
            <v>0.73570999999999998</v>
          </cell>
          <cell r="BD98">
            <v>0.73570999999999998</v>
          </cell>
          <cell r="BE98">
            <v>0</v>
          </cell>
          <cell r="BF98">
            <v>0.73570999999999998</v>
          </cell>
          <cell r="BG98" t="str">
            <v/>
          </cell>
          <cell r="BH98" t="str">
            <v/>
          </cell>
          <cell r="BI98">
            <v>0.74</v>
          </cell>
          <cell r="BJ98">
            <v>0.5</v>
          </cell>
          <cell r="BK98">
            <v>1E-3</v>
          </cell>
          <cell r="BL98">
            <v>100.06</v>
          </cell>
          <cell r="BM98">
            <v>0</v>
          </cell>
          <cell r="BN98">
            <v>0</v>
          </cell>
          <cell r="BO98">
            <v>1E-3</v>
          </cell>
          <cell r="BP98">
            <v>0.02</v>
          </cell>
          <cell r="BQ98">
            <v>0.02</v>
          </cell>
          <cell r="BR98">
            <v>1</v>
          </cell>
          <cell r="BS98">
            <v>0.54166700000000001</v>
          </cell>
          <cell r="BT98">
            <v>0.73570999999999998</v>
          </cell>
          <cell r="BU98">
            <v>2.61</v>
          </cell>
          <cell r="BV98">
            <v>0.06</v>
          </cell>
          <cell r="BW98">
            <v>0.08</v>
          </cell>
          <cell r="BX98">
            <v>1.3333330000000001</v>
          </cell>
          <cell r="BY98">
            <v>0.875</v>
          </cell>
          <cell r="BZ98">
            <v>0</v>
          </cell>
          <cell r="CA98">
            <v>0</v>
          </cell>
          <cell r="CB98">
            <v>0</v>
          </cell>
          <cell r="CC98" t="str">
            <v/>
          </cell>
          <cell r="CD98">
            <v>0.74</v>
          </cell>
          <cell r="CE98" t="str">
            <v/>
          </cell>
          <cell r="CF98">
            <v>0.02</v>
          </cell>
          <cell r="CG98" t="str">
            <v/>
          </cell>
          <cell r="CH98" t="str">
            <v/>
          </cell>
          <cell r="CI98" t="str">
            <v/>
          </cell>
          <cell r="CJ98" t="str">
            <v/>
          </cell>
          <cell r="CK98" t="str">
            <v/>
          </cell>
          <cell r="CL98" t="str">
            <v/>
          </cell>
          <cell r="CM98" t="str">
            <v/>
          </cell>
          <cell r="CN98" t="str">
            <v/>
          </cell>
        </row>
        <row r="99">
          <cell r="A99">
            <v>110</v>
          </cell>
          <cell r="B99">
            <v>0</v>
          </cell>
          <cell r="C99">
            <v>0</v>
          </cell>
          <cell r="D99">
            <v>1</v>
          </cell>
          <cell r="E99">
            <v>1</v>
          </cell>
          <cell r="F99">
            <v>1</v>
          </cell>
          <cell r="G99">
            <v>0</v>
          </cell>
          <cell r="H99">
            <v>1</v>
          </cell>
          <cell r="I99" t="str">
            <v/>
          </cell>
          <cell r="J99" t="str">
            <v/>
          </cell>
          <cell r="K99">
            <v>0</v>
          </cell>
          <cell r="L99" t="str">
            <v/>
          </cell>
          <cell r="M99">
            <v>0</v>
          </cell>
          <cell r="N99">
            <v>95.71</v>
          </cell>
          <cell r="O99">
            <v>0</v>
          </cell>
          <cell r="P99">
            <v>0</v>
          </cell>
          <cell r="Q99">
            <v>0</v>
          </cell>
          <cell r="R99">
            <v>0</v>
          </cell>
          <cell r="S99">
            <v>0</v>
          </cell>
          <cell r="T99">
            <v>0</v>
          </cell>
          <cell r="U99">
            <v>-0.45833299999999999</v>
          </cell>
          <cell r="V99">
            <v>1</v>
          </cell>
          <cell r="W99">
            <v>0.06</v>
          </cell>
          <cell r="X99">
            <v>0</v>
          </cell>
          <cell r="Y99">
            <v>0</v>
          </cell>
          <cell r="Z99" t="e">
            <v>#VALUE!</v>
          </cell>
          <cell r="AA99" t="e">
            <v>#VALUE!</v>
          </cell>
          <cell r="AB99">
            <v>0</v>
          </cell>
          <cell r="AC99">
            <v>0</v>
          </cell>
          <cell r="AD99">
            <v>0</v>
          </cell>
          <cell r="AE99" t="str">
            <v/>
          </cell>
          <cell r="AF99">
            <v>0</v>
          </cell>
          <cell r="AG99" t="str">
            <v/>
          </cell>
          <cell r="AH99">
            <v>0</v>
          </cell>
          <cell r="AI99" t="str">
            <v/>
          </cell>
          <cell r="AJ99" t="str">
            <v/>
          </cell>
          <cell r="AK99" t="str">
            <v/>
          </cell>
          <cell r="AL99" t="str">
            <v/>
          </cell>
          <cell r="AM99" t="str">
            <v/>
          </cell>
          <cell r="AN99" t="str">
            <v/>
          </cell>
          <cell r="AO99" t="str">
            <v/>
          </cell>
          <cell r="AP99" t="str">
            <v/>
          </cell>
          <cell r="AY99">
            <v>110</v>
          </cell>
          <cell r="AZ99">
            <v>0</v>
          </cell>
          <cell r="BA99">
            <v>0</v>
          </cell>
          <cell r="BB99">
            <v>1</v>
          </cell>
          <cell r="BC99">
            <v>1</v>
          </cell>
          <cell r="BD99">
            <v>1</v>
          </cell>
          <cell r="BE99">
            <v>0</v>
          </cell>
          <cell r="BF99">
            <v>1</v>
          </cell>
          <cell r="BG99" t="str">
            <v/>
          </cell>
          <cell r="BH99" t="str">
            <v/>
          </cell>
          <cell r="BI99">
            <v>0</v>
          </cell>
          <cell r="BJ99" t="str">
            <v/>
          </cell>
          <cell r="BK99">
            <v>0</v>
          </cell>
          <cell r="BL99">
            <v>100.71</v>
          </cell>
          <cell r="BM99">
            <v>0</v>
          </cell>
          <cell r="BN99">
            <v>0</v>
          </cell>
          <cell r="BO99">
            <v>0</v>
          </cell>
          <cell r="BP99">
            <v>0</v>
          </cell>
          <cell r="BQ99">
            <v>0</v>
          </cell>
          <cell r="BR99">
            <v>0</v>
          </cell>
          <cell r="BS99">
            <v>0</v>
          </cell>
          <cell r="BT99">
            <v>1</v>
          </cell>
          <cell r="BU99">
            <v>0.69</v>
          </cell>
          <cell r="BV99">
            <v>0.02</v>
          </cell>
          <cell r="BW99">
            <v>0.02</v>
          </cell>
          <cell r="BX99">
            <v>1</v>
          </cell>
          <cell r="BY99">
            <v>0.54166700000000001</v>
          </cell>
          <cell r="BZ99">
            <v>0</v>
          </cell>
          <cell r="CA99">
            <v>0</v>
          </cell>
          <cell r="CB99">
            <v>0</v>
          </cell>
          <cell r="CC99" t="str">
            <v/>
          </cell>
          <cell r="CD99">
            <v>0</v>
          </cell>
          <cell r="CE99" t="str">
            <v/>
          </cell>
          <cell r="CF99">
            <v>0</v>
          </cell>
          <cell r="CG99" t="str">
            <v/>
          </cell>
          <cell r="CH99" t="str">
            <v/>
          </cell>
          <cell r="CI99" t="str">
            <v/>
          </cell>
          <cell r="CJ99" t="str">
            <v/>
          </cell>
          <cell r="CK99" t="str">
            <v/>
          </cell>
          <cell r="CL99" t="str">
            <v/>
          </cell>
          <cell r="CM99" t="str">
            <v/>
          </cell>
          <cell r="CN99" t="str">
            <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9"/>
  <sheetViews>
    <sheetView showGridLines="0" showRowColHeaders="0" tabSelected="1" zoomScale="90" zoomScaleNormal="90" workbookViewId="0">
      <selection activeCell="G8" sqref="G8:H8"/>
    </sheetView>
  </sheetViews>
  <sheetFormatPr baseColWidth="10" defaultColWidth="14.6640625" defaultRowHeight="13.8" x14ac:dyDescent="0.25"/>
  <cols>
    <col min="1" max="1" width="25.77734375" style="22" customWidth="1"/>
    <col min="2" max="2" width="4.77734375" style="22" customWidth="1"/>
    <col min="3" max="3" width="18.33203125" style="21" customWidth="1"/>
    <col min="4" max="16" width="18.33203125" style="22" customWidth="1"/>
    <col min="17" max="17" width="4.77734375" style="22" customWidth="1"/>
    <col min="18" max="18" width="5.44140625" style="22" customWidth="1"/>
    <col min="19" max="16384" width="14.6640625" style="22"/>
  </cols>
  <sheetData>
    <row r="1" spans="3:18" ht="14.4" thickBot="1" x14ac:dyDescent="0.3"/>
    <row r="2" spans="3:18" ht="28.2" thickBot="1" x14ac:dyDescent="0.3">
      <c r="C2" s="164" t="s">
        <v>7</v>
      </c>
      <c r="D2" s="165"/>
      <c r="E2" s="165"/>
      <c r="F2" s="165"/>
      <c r="G2" s="165"/>
      <c r="H2" s="165"/>
      <c r="I2" s="165"/>
      <c r="J2" s="165"/>
      <c r="K2" s="165"/>
      <c r="L2" s="165"/>
      <c r="M2" s="165"/>
      <c r="N2" s="165"/>
      <c r="O2" s="165"/>
      <c r="P2" s="166"/>
    </row>
    <row r="3" spans="3:18" x14ac:dyDescent="0.25">
      <c r="C3" s="22"/>
    </row>
    <row r="4" spans="3:18" ht="75" customHeight="1" x14ac:dyDescent="0.25">
      <c r="C4" s="167" t="s">
        <v>38</v>
      </c>
      <c r="D4" s="168"/>
      <c r="E4" s="168"/>
      <c r="F4" s="168"/>
      <c r="G4" s="168"/>
      <c r="H4" s="168"/>
      <c r="I4" s="168"/>
      <c r="J4" s="168"/>
      <c r="K4" s="168"/>
      <c r="L4" s="168"/>
      <c r="M4" s="168"/>
      <c r="N4" s="168"/>
      <c r="O4" s="168"/>
      <c r="P4" s="169"/>
    </row>
    <row r="5" spans="3:18" x14ac:dyDescent="0.25">
      <c r="C5" s="36"/>
    </row>
    <row r="6" spans="3:18" ht="75" customHeight="1" x14ac:dyDescent="0.25">
      <c r="C6" s="167" t="s">
        <v>32</v>
      </c>
      <c r="D6" s="168"/>
      <c r="E6" s="168"/>
      <c r="F6" s="168"/>
      <c r="G6" s="168"/>
      <c r="H6" s="168"/>
      <c r="I6" s="168"/>
      <c r="J6" s="168"/>
      <c r="K6" s="168"/>
      <c r="L6" s="168"/>
      <c r="M6" s="168"/>
      <c r="N6" s="168"/>
      <c r="O6" s="168"/>
      <c r="P6" s="169"/>
    </row>
    <row r="7" spans="3:18" x14ac:dyDescent="0.25">
      <c r="C7" s="36"/>
    </row>
    <row r="8" spans="3:18" ht="17.399999999999999" x14ac:dyDescent="0.3">
      <c r="C8" s="37" t="s">
        <v>0</v>
      </c>
      <c r="D8" s="38"/>
      <c r="E8" s="38"/>
      <c r="F8" s="38"/>
      <c r="G8" s="170">
        <v>50000</v>
      </c>
      <c r="H8" s="171"/>
      <c r="I8" s="23"/>
      <c r="J8" s="23"/>
      <c r="K8" s="37" t="s">
        <v>2</v>
      </c>
      <c r="L8" s="38"/>
      <c r="M8" s="38"/>
      <c r="N8" s="38"/>
      <c r="O8" s="172">
        <v>1960</v>
      </c>
      <c r="P8" s="173"/>
    </row>
    <row r="9" spans="3:18" ht="17.399999999999999" x14ac:dyDescent="0.3">
      <c r="C9" s="39" t="s">
        <v>1</v>
      </c>
      <c r="D9" s="40"/>
      <c r="E9" s="40"/>
      <c r="F9" s="40"/>
      <c r="G9" s="41"/>
      <c r="H9" s="161">
        <v>0.03</v>
      </c>
      <c r="I9" s="23"/>
      <c r="J9" s="23"/>
      <c r="K9" s="39" t="s">
        <v>3</v>
      </c>
      <c r="L9" s="40"/>
      <c r="M9" s="40"/>
      <c r="N9" s="40"/>
      <c r="O9" s="162">
        <v>2016</v>
      </c>
      <c r="P9" s="163"/>
      <c r="R9" s="43"/>
    </row>
    <row r="10" spans="3:18" ht="17.399999999999999" x14ac:dyDescent="0.3">
      <c r="C10" s="22"/>
      <c r="D10" s="69"/>
      <c r="E10" s="69"/>
      <c r="F10" s="69"/>
      <c r="G10" s="23"/>
      <c r="H10" s="23"/>
      <c r="I10" s="23"/>
      <c r="J10" s="23"/>
      <c r="K10" s="68"/>
      <c r="L10" s="69"/>
      <c r="M10" s="69"/>
      <c r="N10" s="69"/>
      <c r="O10" s="69"/>
      <c r="P10" s="69"/>
      <c r="R10" s="43"/>
    </row>
    <row r="11" spans="3:18" ht="17.399999999999999" x14ac:dyDescent="0.3">
      <c r="C11" s="71"/>
      <c r="D11" s="72"/>
      <c r="E11" s="72"/>
      <c r="F11" s="72"/>
      <c r="G11" s="73"/>
      <c r="H11" s="73"/>
      <c r="I11" s="74"/>
      <c r="J11" s="74"/>
      <c r="K11" s="75"/>
      <c r="L11" s="72"/>
      <c r="M11" s="72"/>
      <c r="N11" s="72"/>
      <c r="O11" s="72"/>
      <c r="P11" s="128"/>
      <c r="R11" s="43"/>
    </row>
    <row r="12" spans="3:18" ht="17.399999999999999" x14ac:dyDescent="0.3">
      <c r="C12" s="121" t="s">
        <v>33</v>
      </c>
      <c r="D12" s="69"/>
      <c r="E12" s="69"/>
      <c r="F12" s="69"/>
      <c r="G12" s="70"/>
      <c r="H12" s="70"/>
      <c r="I12" s="77"/>
      <c r="J12" s="77"/>
      <c r="K12" s="68"/>
      <c r="L12" s="69"/>
      <c r="M12" s="69"/>
      <c r="N12" s="69"/>
      <c r="O12" s="69"/>
      <c r="P12" s="129"/>
      <c r="R12" s="43"/>
    </row>
    <row r="13" spans="3:18" ht="17.399999999999999" x14ac:dyDescent="0.3">
      <c r="C13" s="76"/>
      <c r="D13" s="69"/>
      <c r="E13" s="69"/>
      <c r="F13" s="69"/>
      <c r="G13" s="70"/>
      <c r="H13" s="70"/>
      <c r="I13" s="77"/>
      <c r="J13" s="77"/>
      <c r="K13" s="68"/>
      <c r="L13" s="69"/>
      <c r="M13" s="69"/>
      <c r="N13" s="69"/>
      <c r="O13" s="69"/>
      <c r="P13" s="129"/>
      <c r="R13" s="43"/>
    </row>
    <row r="14" spans="3:18" ht="17.399999999999999" x14ac:dyDescent="0.3">
      <c r="C14" s="76"/>
      <c r="E14" s="90" t="s">
        <v>28</v>
      </c>
      <c r="F14" s="83"/>
      <c r="H14" s="90" t="s">
        <v>22</v>
      </c>
      <c r="I14" s="86"/>
      <c r="J14" s="87"/>
      <c r="K14" s="68"/>
      <c r="L14" s="93" t="s">
        <v>25</v>
      </c>
      <c r="M14" s="69"/>
      <c r="N14" s="90" t="s">
        <v>27</v>
      </c>
      <c r="O14" s="83"/>
      <c r="P14" s="129"/>
      <c r="R14" s="43"/>
    </row>
    <row r="15" spans="3:18" ht="17.399999999999999" x14ac:dyDescent="0.3">
      <c r="C15" s="76"/>
      <c r="D15" s="69"/>
      <c r="E15" s="84"/>
      <c r="F15" s="85"/>
      <c r="G15" s="70"/>
      <c r="H15" s="88" t="s">
        <v>23</v>
      </c>
      <c r="I15" s="89"/>
      <c r="J15" s="91" t="s">
        <v>24</v>
      </c>
      <c r="K15" s="68"/>
      <c r="L15" s="92"/>
      <c r="M15" s="70"/>
      <c r="N15" s="94" t="s">
        <v>26</v>
      </c>
      <c r="O15" s="85"/>
      <c r="P15" s="129"/>
      <c r="R15" s="43"/>
    </row>
    <row r="16" spans="3:18" ht="17.399999999999999" x14ac:dyDescent="0.3">
      <c r="C16" s="76"/>
      <c r="D16" s="69"/>
      <c r="E16" s="69"/>
      <c r="F16" s="69"/>
      <c r="G16" s="70"/>
      <c r="H16" s="69"/>
      <c r="I16" s="69"/>
      <c r="J16" s="69"/>
      <c r="K16" s="70"/>
      <c r="L16" s="69"/>
      <c r="M16" s="70"/>
      <c r="N16" s="69"/>
      <c r="O16" s="69"/>
      <c r="P16" s="129"/>
      <c r="R16" s="43"/>
    </row>
    <row r="17" spans="1:19" ht="17.399999999999999" x14ac:dyDescent="0.3">
      <c r="C17" s="76"/>
      <c r="D17" s="69"/>
      <c r="E17" s="97">
        <v>58</v>
      </c>
      <c r="F17" s="98"/>
      <c r="G17" s="70"/>
      <c r="H17" s="99">
        <f>+D69</f>
        <v>2991.75</v>
      </c>
      <c r="I17" s="100"/>
      <c r="J17" s="95">
        <f>ROUND(H17/12,0)</f>
        <v>249</v>
      </c>
      <c r="K17" s="70"/>
      <c r="L17" s="96">
        <f>IF(ROUND((H17/O17)-$G$8,0)&lt;0," ",ROUND((H17/O17)-$G$8,0))</f>
        <v>3045</v>
      </c>
      <c r="M17" s="70"/>
      <c r="N17" s="101"/>
      <c r="O17" s="102">
        <f>+D65</f>
        <v>5.6399999999999999E-2</v>
      </c>
      <c r="P17" s="129"/>
      <c r="R17" s="43"/>
    </row>
    <row r="18" spans="1:19" ht="17.399999999999999" x14ac:dyDescent="0.3">
      <c r="C18" s="76"/>
      <c r="D18" s="69"/>
      <c r="E18" s="97">
        <f>+E17+1</f>
        <v>59</v>
      </c>
      <c r="F18" s="98"/>
      <c r="G18" s="70"/>
      <c r="H18" s="99">
        <f>+E69</f>
        <v>3147.05</v>
      </c>
      <c r="I18" s="100"/>
      <c r="J18" s="95">
        <f t="shared" ref="J18:J29" si="0">ROUND(H18/12,0)</f>
        <v>262</v>
      </c>
      <c r="K18" s="70"/>
      <c r="L18" s="96">
        <f t="shared" ref="L18:L29" si="1">IF(ROUND((H18/O18)-$G$8,0)&lt;0," ",ROUND((H18/O18)-$G$8,0))</f>
        <v>4636</v>
      </c>
      <c r="M18" s="70"/>
      <c r="N18" s="101"/>
      <c r="O18" s="102">
        <f>+E65</f>
        <v>5.7599999999999998E-2</v>
      </c>
      <c r="P18" s="129"/>
      <c r="R18" s="43"/>
    </row>
    <row r="19" spans="1:19" ht="17.399999999999999" x14ac:dyDescent="0.3">
      <c r="C19" s="121"/>
      <c r="D19" s="122" t="s">
        <v>29</v>
      </c>
      <c r="E19" s="104">
        <f t="shared" ref="E19:E29" si="2">+E18+1</f>
        <v>60</v>
      </c>
      <c r="F19" s="105"/>
      <c r="G19" s="70"/>
      <c r="H19" s="106">
        <f>+F69</f>
        <v>3314.6</v>
      </c>
      <c r="I19" s="107"/>
      <c r="J19" s="108">
        <f t="shared" si="0"/>
        <v>276</v>
      </c>
      <c r="K19" s="70"/>
      <c r="L19" s="109">
        <f t="shared" si="1"/>
        <v>6275</v>
      </c>
      <c r="M19" s="70"/>
      <c r="N19" s="123"/>
      <c r="O19" s="110">
        <f>+F65</f>
        <v>5.8900000000000001E-2</v>
      </c>
      <c r="P19" s="129"/>
      <c r="R19" s="43"/>
    </row>
    <row r="20" spans="1:19" ht="17.399999999999999" x14ac:dyDescent="0.3">
      <c r="C20" s="76"/>
      <c r="D20" s="69"/>
      <c r="E20" s="97">
        <f t="shared" si="2"/>
        <v>61</v>
      </c>
      <c r="F20" s="98"/>
      <c r="G20" s="70"/>
      <c r="H20" s="99">
        <f>+G69</f>
        <v>3495.2</v>
      </c>
      <c r="I20" s="100"/>
      <c r="J20" s="95">
        <f t="shared" si="0"/>
        <v>291</v>
      </c>
      <c r="K20" s="70"/>
      <c r="L20" s="96">
        <f t="shared" si="1"/>
        <v>7964</v>
      </c>
      <c r="M20" s="70"/>
      <c r="N20" s="101"/>
      <c r="O20" s="102">
        <f>+G65</f>
        <v>6.0299999999999999E-2</v>
      </c>
      <c r="P20" s="129"/>
      <c r="R20" s="43"/>
    </row>
    <row r="21" spans="1:19" ht="17.399999999999999" x14ac:dyDescent="0.3">
      <c r="C21" s="119"/>
      <c r="D21" s="120" t="s">
        <v>30</v>
      </c>
      <c r="E21" s="111">
        <f t="shared" si="2"/>
        <v>62</v>
      </c>
      <c r="F21" s="112"/>
      <c r="G21" s="70"/>
      <c r="H21" s="113">
        <f>+H69</f>
        <v>3683.65</v>
      </c>
      <c r="I21" s="114"/>
      <c r="J21" s="115">
        <f t="shared" si="0"/>
        <v>307</v>
      </c>
      <c r="K21" s="70"/>
      <c r="L21" s="116">
        <f t="shared" si="1"/>
        <v>9703</v>
      </c>
      <c r="M21" s="70"/>
      <c r="N21" s="118"/>
      <c r="O21" s="117">
        <f>+H65</f>
        <v>6.1699999999999998E-2</v>
      </c>
      <c r="P21" s="129"/>
      <c r="R21" s="43"/>
    </row>
    <row r="22" spans="1:19" ht="17.399999999999999" x14ac:dyDescent="0.3">
      <c r="C22" s="76"/>
      <c r="D22" s="69"/>
      <c r="E22" s="97">
        <f t="shared" si="2"/>
        <v>63</v>
      </c>
      <c r="F22" s="98"/>
      <c r="G22" s="70"/>
      <c r="H22" s="99">
        <f>+I69</f>
        <v>3886.4</v>
      </c>
      <c r="I22" s="100"/>
      <c r="J22" s="95">
        <f t="shared" si="0"/>
        <v>324</v>
      </c>
      <c r="K22" s="70"/>
      <c r="L22" s="96">
        <f t="shared" si="1"/>
        <v>11494</v>
      </c>
      <c r="M22" s="70"/>
      <c r="N22" s="101"/>
      <c r="O22" s="102">
        <f>+I65</f>
        <v>6.3200000000000006E-2</v>
      </c>
      <c r="P22" s="129"/>
      <c r="R22" s="43"/>
    </row>
    <row r="23" spans="1:19" ht="17.399999999999999" x14ac:dyDescent="0.3">
      <c r="C23" s="76"/>
      <c r="D23" s="103"/>
      <c r="E23" s="97">
        <f t="shared" si="2"/>
        <v>64</v>
      </c>
      <c r="F23" s="98"/>
      <c r="G23" s="70"/>
      <c r="H23" s="99">
        <f>+J69</f>
        <v>4098</v>
      </c>
      <c r="I23" s="100"/>
      <c r="J23" s="95">
        <f t="shared" si="0"/>
        <v>342</v>
      </c>
      <c r="K23" s="70"/>
      <c r="L23" s="96">
        <f t="shared" si="1"/>
        <v>13338</v>
      </c>
      <c r="M23" s="70"/>
      <c r="N23" s="101"/>
      <c r="O23" s="102">
        <f>+J65</f>
        <v>6.4699999999999994E-2</v>
      </c>
      <c r="P23" s="129"/>
      <c r="R23" s="43"/>
    </row>
    <row r="24" spans="1:19" ht="17.399999999999999" x14ac:dyDescent="0.3">
      <c r="C24" s="76"/>
      <c r="D24" s="103"/>
      <c r="E24" s="97">
        <f t="shared" si="2"/>
        <v>65</v>
      </c>
      <c r="F24" s="98"/>
      <c r="G24" s="70"/>
      <c r="H24" s="99">
        <f>+K69</f>
        <v>4331.8500000000004</v>
      </c>
      <c r="I24" s="100"/>
      <c r="J24" s="95">
        <f t="shared" si="0"/>
        <v>361</v>
      </c>
      <c r="K24" s="70"/>
      <c r="L24" s="96">
        <f t="shared" si="1"/>
        <v>15239</v>
      </c>
      <c r="M24" s="70"/>
      <c r="N24" s="101"/>
      <c r="O24" s="102">
        <f>+K65</f>
        <v>6.6400000000000001E-2</v>
      </c>
      <c r="P24" s="129"/>
      <c r="R24" s="43"/>
    </row>
    <row r="25" spans="1:19" ht="17.399999999999999" x14ac:dyDescent="0.3">
      <c r="C25" s="76"/>
      <c r="D25" s="69"/>
      <c r="E25" s="97">
        <f t="shared" si="2"/>
        <v>66</v>
      </c>
      <c r="F25" s="98"/>
      <c r="G25" s="70"/>
      <c r="H25" s="99">
        <f>+L69</f>
        <v>4582.75</v>
      </c>
      <c r="I25" s="100"/>
      <c r="J25" s="95">
        <f t="shared" si="0"/>
        <v>382</v>
      </c>
      <c r="K25" s="70"/>
      <c r="L25" s="96">
        <f t="shared" si="1"/>
        <v>17196</v>
      </c>
      <c r="M25" s="70"/>
      <c r="N25" s="101"/>
      <c r="O25" s="102">
        <f>+L65</f>
        <v>6.8199999999999997E-2</v>
      </c>
      <c r="P25" s="129"/>
      <c r="R25" s="43"/>
    </row>
    <row r="26" spans="1:19" ht="17.399999999999999" x14ac:dyDescent="0.3">
      <c r="C26" s="76"/>
      <c r="D26" s="69"/>
      <c r="E26" s="97">
        <f t="shared" si="2"/>
        <v>67</v>
      </c>
      <c r="F26" s="98"/>
      <c r="G26" s="70"/>
      <c r="H26" s="99">
        <f>+M69</f>
        <v>4858.6499999999996</v>
      </c>
      <c r="I26" s="100"/>
      <c r="J26" s="95">
        <f t="shared" si="0"/>
        <v>405</v>
      </c>
      <c r="K26" s="70"/>
      <c r="L26" s="96">
        <f t="shared" si="1"/>
        <v>19212</v>
      </c>
      <c r="M26" s="70"/>
      <c r="N26" s="101"/>
      <c r="O26" s="102">
        <f>+M65</f>
        <v>7.0199999999999999E-2</v>
      </c>
      <c r="P26" s="129"/>
      <c r="R26" s="43"/>
    </row>
    <row r="27" spans="1:19" ht="17.399999999999999" x14ac:dyDescent="0.3">
      <c r="C27" s="76"/>
      <c r="D27" s="69"/>
      <c r="E27" s="97">
        <f t="shared" si="2"/>
        <v>68</v>
      </c>
      <c r="F27" s="98"/>
      <c r="G27" s="70"/>
      <c r="H27" s="99">
        <f>+N69</f>
        <v>5161.25</v>
      </c>
      <c r="I27" s="100"/>
      <c r="J27" s="95">
        <f t="shared" si="0"/>
        <v>430</v>
      </c>
      <c r="K27" s="70"/>
      <c r="L27" s="96">
        <f t="shared" si="1"/>
        <v>21288</v>
      </c>
      <c r="M27" s="70"/>
      <c r="N27" s="101"/>
      <c r="O27" s="102">
        <f>+N65</f>
        <v>7.2400000000000006E-2</v>
      </c>
      <c r="P27" s="129"/>
      <c r="R27" s="43"/>
    </row>
    <row r="28" spans="1:19" ht="17.399999999999999" x14ac:dyDescent="0.3">
      <c r="C28" s="76"/>
      <c r="D28" s="69"/>
      <c r="E28" s="97">
        <f t="shared" si="2"/>
        <v>69</v>
      </c>
      <c r="F28" s="98"/>
      <c r="G28" s="70"/>
      <c r="H28" s="99">
        <f>+O69</f>
        <v>5484.95</v>
      </c>
      <c r="I28" s="100"/>
      <c r="J28" s="95">
        <f t="shared" si="0"/>
        <v>457</v>
      </c>
      <c r="K28" s="70"/>
      <c r="L28" s="96">
        <f t="shared" si="1"/>
        <v>23426</v>
      </c>
      <c r="M28" s="70"/>
      <c r="N28" s="101"/>
      <c r="O28" s="102">
        <f>+O65</f>
        <v>7.4700000000000003E-2</v>
      </c>
      <c r="P28" s="129"/>
      <c r="R28" s="43"/>
    </row>
    <row r="29" spans="1:19" ht="17.399999999999999" x14ac:dyDescent="0.3">
      <c r="C29" s="76"/>
      <c r="D29" s="69"/>
      <c r="E29" s="97">
        <f t="shared" si="2"/>
        <v>70</v>
      </c>
      <c r="F29" s="98"/>
      <c r="G29" s="70"/>
      <c r="H29" s="99">
        <f>+P69</f>
        <v>5838.6</v>
      </c>
      <c r="I29" s="100"/>
      <c r="J29" s="95">
        <f t="shared" si="0"/>
        <v>487</v>
      </c>
      <c r="K29" s="70"/>
      <c r="L29" s="96">
        <f t="shared" si="1"/>
        <v>25630</v>
      </c>
      <c r="M29" s="70"/>
      <c r="N29" s="101"/>
      <c r="O29" s="102">
        <f>+P65</f>
        <v>7.7200000000000005E-2</v>
      </c>
      <c r="P29" s="129"/>
      <c r="R29" s="43"/>
    </row>
    <row r="30" spans="1:19" ht="17.399999999999999" x14ac:dyDescent="0.3">
      <c r="C30" s="76"/>
      <c r="D30" s="69"/>
      <c r="E30" s="70"/>
      <c r="F30" s="69"/>
      <c r="G30" s="70"/>
      <c r="H30" s="125"/>
      <c r="I30" s="70"/>
      <c r="J30" s="125"/>
      <c r="K30" s="70"/>
      <c r="L30" s="126"/>
      <c r="M30" s="70"/>
      <c r="N30" s="51"/>
      <c r="O30" s="127"/>
      <c r="P30" s="129"/>
      <c r="R30" s="43"/>
    </row>
    <row r="31" spans="1:19" ht="17.399999999999999" x14ac:dyDescent="0.3">
      <c r="C31" s="124">
        <f ca="1">TODAY()</f>
        <v>42514</v>
      </c>
      <c r="D31" s="78"/>
      <c r="E31" s="78"/>
      <c r="F31" s="78"/>
      <c r="G31" s="78"/>
      <c r="H31" s="79"/>
      <c r="I31" s="80"/>
      <c r="J31" s="80"/>
      <c r="K31" s="80"/>
      <c r="L31" s="78"/>
      <c r="M31" s="78"/>
      <c r="N31" s="78"/>
      <c r="O31" s="78"/>
      <c r="P31" s="130" t="s">
        <v>31</v>
      </c>
      <c r="R31" s="43"/>
    </row>
    <row r="32" spans="1:19" ht="17.399999999999999" x14ac:dyDescent="0.3">
      <c r="A32" s="131"/>
      <c r="B32" s="131"/>
      <c r="C32" s="132"/>
      <c r="D32" s="133"/>
      <c r="E32" s="133"/>
      <c r="F32" s="133"/>
      <c r="G32" s="133"/>
      <c r="H32" s="134"/>
      <c r="I32" s="135"/>
      <c r="J32" s="135"/>
      <c r="K32" s="135"/>
      <c r="L32" s="133"/>
      <c r="M32" s="133"/>
      <c r="N32" s="133"/>
      <c r="O32" s="133"/>
      <c r="P32" s="136"/>
      <c r="Q32" s="131"/>
      <c r="R32" s="137"/>
      <c r="S32" s="131"/>
    </row>
    <row r="33" spans="1:19" ht="17.399999999999999" x14ac:dyDescent="0.3">
      <c r="A33" s="131"/>
      <c r="B33" s="131"/>
      <c r="C33" s="132"/>
      <c r="D33" s="133"/>
      <c r="E33" s="133"/>
      <c r="F33" s="133"/>
      <c r="G33" s="133"/>
      <c r="H33" s="134"/>
      <c r="I33" s="135"/>
      <c r="J33" s="135"/>
      <c r="K33" s="135"/>
      <c r="L33" s="133"/>
      <c r="M33" s="133"/>
      <c r="N33" s="133"/>
      <c r="O33" s="133"/>
      <c r="P33" s="136"/>
      <c r="Q33" s="131"/>
      <c r="R33" s="137"/>
      <c r="S33" s="131"/>
    </row>
    <row r="34" spans="1:19" ht="17.399999999999999" x14ac:dyDescent="0.3">
      <c r="A34" s="131"/>
      <c r="B34" s="131"/>
      <c r="C34" s="132"/>
      <c r="D34" s="133"/>
      <c r="E34" s="133"/>
      <c r="F34" s="133"/>
      <c r="G34" s="133"/>
      <c r="H34" s="134"/>
      <c r="I34" s="135"/>
      <c r="J34" s="135"/>
      <c r="K34" s="135"/>
      <c r="L34" s="133"/>
      <c r="M34" s="133"/>
      <c r="N34" s="133"/>
      <c r="O34" s="133"/>
      <c r="P34" s="136"/>
      <c r="Q34" s="131"/>
      <c r="R34" s="137"/>
      <c r="S34" s="131"/>
    </row>
    <row r="35" spans="1:19" ht="17.399999999999999" x14ac:dyDescent="0.3">
      <c r="A35" s="131"/>
      <c r="B35" s="131"/>
      <c r="C35" s="132"/>
      <c r="D35" s="133"/>
      <c r="E35" s="133"/>
      <c r="F35" s="133"/>
      <c r="G35" s="133"/>
      <c r="H35" s="134"/>
      <c r="I35" s="135"/>
      <c r="J35" s="135"/>
      <c r="K35" s="135"/>
      <c r="L35" s="133"/>
      <c r="M35" s="133"/>
      <c r="N35" s="133"/>
      <c r="O35" s="133"/>
      <c r="P35" s="136"/>
      <c r="Q35" s="131"/>
      <c r="R35" s="137"/>
      <c r="S35" s="131"/>
    </row>
    <row r="36" spans="1:19" ht="17.399999999999999" x14ac:dyDescent="0.3">
      <c r="A36" s="131"/>
      <c r="B36" s="131"/>
      <c r="C36" s="132"/>
      <c r="D36" s="133"/>
      <c r="E36" s="133"/>
      <c r="F36" s="133"/>
      <c r="G36" s="133"/>
      <c r="H36" s="134"/>
      <c r="I36" s="135"/>
      <c r="J36" s="135"/>
      <c r="K36" s="135"/>
      <c r="L36" s="133"/>
      <c r="M36" s="133"/>
      <c r="N36" s="133"/>
      <c r="O36" s="133"/>
      <c r="P36" s="136"/>
      <c r="Q36" s="131"/>
      <c r="R36" s="137"/>
      <c r="S36" s="131"/>
    </row>
    <row r="37" spans="1:19" ht="17.399999999999999" x14ac:dyDescent="0.3">
      <c r="A37" s="131"/>
      <c r="B37" s="131"/>
      <c r="C37" s="132"/>
      <c r="D37" s="133"/>
      <c r="E37" s="133"/>
      <c r="F37" s="133"/>
      <c r="G37" s="133"/>
      <c r="H37" s="134"/>
      <c r="I37" s="135"/>
      <c r="J37" s="135"/>
      <c r="K37" s="135"/>
      <c r="L37" s="133"/>
      <c r="M37" s="133"/>
      <c r="N37" s="133"/>
      <c r="O37" s="133"/>
      <c r="P37" s="136"/>
      <c r="Q37" s="131"/>
      <c r="R37" s="137"/>
      <c r="S37" s="131"/>
    </row>
    <row r="38" spans="1:19" ht="17.399999999999999" x14ac:dyDescent="0.3">
      <c r="A38" s="131"/>
      <c r="B38" s="131"/>
      <c r="C38" s="132"/>
      <c r="D38" s="133"/>
      <c r="E38" s="133"/>
      <c r="F38" s="133"/>
      <c r="G38" s="133"/>
      <c r="H38" s="134"/>
      <c r="I38" s="135"/>
      <c r="J38" s="135"/>
      <c r="K38" s="135"/>
      <c r="L38" s="133"/>
      <c r="M38" s="133"/>
      <c r="N38" s="133"/>
      <c r="O38" s="133"/>
      <c r="P38" s="136"/>
      <c r="Q38" s="131"/>
      <c r="R38" s="137"/>
      <c r="S38" s="131"/>
    </row>
    <row r="39" spans="1:19" ht="17.399999999999999" x14ac:dyDescent="0.3">
      <c r="A39" s="131"/>
      <c r="B39" s="131"/>
      <c r="C39" s="132"/>
      <c r="D39" s="133"/>
      <c r="E39" s="133"/>
      <c r="F39" s="133"/>
      <c r="G39" s="133"/>
      <c r="H39" s="134"/>
      <c r="I39" s="135"/>
      <c r="J39" s="135"/>
      <c r="K39" s="135"/>
      <c r="L39" s="133"/>
      <c r="M39" s="133"/>
      <c r="N39" s="133"/>
      <c r="O39" s="133"/>
      <c r="P39" s="136"/>
      <c r="Q39" s="131"/>
      <c r="R39" s="137"/>
      <c r="S39" s="131"/>
    </row>
    <row r="40" spans="1:19" ht="17.399999999999999" x14ac:dyDescent="0.3">
      <c r="A40" s="131"/>
      <c r="B40" s="131"/>
      <c r="C40" s="132"/>
      <c r="D40" s="133"/>
      <c r="E40" s="133"/>
      <c r="F40" s="133"/>
      <c r="G40" s="133"/>
      <c r="H40" s="134"/>
      <c r="I40" s="135"/>
      <c r="J40" s="135"/>
      <c r="K40" s="135"/>
      <c r="L40" s="133"/>
      <c r="M40" s="133"/>
      <c r="N40" s="133"/>
      <c r="O40" s="133"/>
      <c r="P40" s="136"/>
      <c r="Q40" s="131"/>
      <c r="R40" s="137"/>
      <c r="S40" s="131"/>
    </row>
    <row r="41" spans="1:19" ht="17.399999999999999" x14ac:dyDescent="0.3">
      <c r="A41" s="131"/>
      <c r="B41" s="131"/>
      <c r="C41" s="132"/>
      <c r="D41" s="133"/>
      <c r="E41" s="133"/>
      <c r="F41" s="133"/>
      <c r="G41" s="133"/>
      <c r="H41" s="134"/>
      <c r="I41" s="135"/>
      <c r="J41" s="135"/>
      <c r="K41" s="135"/>
      <c r="L41" s="133"/>
      <c r="M41" s="133"/>
      <c r="N41" s="133"/>
      <c r="O41" s="133"/>
      <c r="P41" s="136"/>
      <c r="Q41" s="131"/>
      <c r="R41" s="137"/>
      <c r="S41" s="131"/>
    </row>
    <row r="42" spans="1:19" ht="17.399999999999999" x14ac:dyDescent="0.3">
      <c r="A42" s="131"/>
      <c r="B42" s="131"/>
      <c r="C42" s="132"/>
      <c r="D42" s="133"/>
      <c r="E42" s="133"/>
      <c r="F42" s="133"/>
      <c r="G42" s="133"/>
      <c r="H42" s="134"/>
      <c r="I42" s="135"/>
      <c r="J42" s="135"/>
      <c r="K42" s="135"/>
      <c r="L42" s="133"/>
      <c r="M42" s="133"/>
      <c r="N42" s="133"/>
      <c r="O42" s="133"/>
      <c r="P42" s="136"/>
      <c r="Q42" s="131"/>
      <c r="R42" s="137"/>
      <c r="S42" s="131"/>
    </row>
    <row r="43" spans="1:19" ht="17.399999999999999" x14ac:dyDescent="0.3">
      <c r="A43" s="131"/>
      <c r="B43" s="131"/>
      <c r="C43" s="132"/>
      <c r="D43" s="133"/>
      <c r="E43" s="133"/>
      <c r="F43" s="133"/>
      <c r="G43" s="133"/>
      <c r="H43" s="134"/>
      <c r="I43" s="135"/>
      <c r="J43" s="135"/>
      <c r="K43" s="135"/>
      <c r="L43" s="133"/>
      <c r="M43" s="133"/>
      <c r="N43" s="133"/>
      <c r="O43" s="133"/>
      <c r="P43" s="136"/>
      <c r="Q43" s="131"/>
      <c r="R43" s="137"/>
      <c r="S43" s="131"/>
    </row>
    <row r="44" spans="1:19" ht="17.399999999999999" x14ac:dyDescent="0.3">
      <c r="A44" s="131"/>
      <c r="B44" s="131"/>
      <c r="C44" s="132"/>
      <c r="D44" s="133"/>
      <c r="E44" s="133"/>
      <c r="F44" s="133"/>
      <c r="G44" s="133"/>
      <c r="H44" s="134"/>
      <c r="I44" s="135"/>
      <c r="J44" s="135"/>
      <c r="K44" s="135"/>
      <c r="L44" s="133"/>
      <c r="M44" s="133"/>
      <c r="N44" s="133"/>
      <c r="O44" s="133"/>
      <c r="P44" s="136"/>
      <c r="Q44" s="131"/>
      <c r="R44" s="137"/>
      <c r="S44" s="131"/>
    </row>
    <row r="45" spans="1:19" ht="17.399999999999999" x14ac:dyDescent="0.3">
      <c r="A45" s="131"/>
      <c r="B45" s="131"/>
      <c r="C45" s="132"/>
      <c r="D45" s="133"/>
      <c r="E45" s="133"/>
      <c r="F45" s="133"/>
      <c r="G45" s="133"/>
      <c r="H45" s="134"/>
      <c r="I45" s="135"/>
      <c r="J45" s="135"/>
      <c r="K45" s="135"/>
      <c r="L45" s="133"/>
      <c r="M45" s="133"/>
      <c r="N45" s="133"/>
      <c r="O45" s="133"/>
      <c r="P45" s="136"/>
      <c r="Q45" s="131"/>
      <c r="R45" s="137"/>
      <c r="S45" s="131"/>
    </row>
    <row r="46" spans="1:19" ht="17.399999999999999" x14ac:dyDescent="0.3">
      <c r="A46" s="131"/>
      <c r="B46" s="131"/>
      <c r="C46" s="132"/>
      <c r="D46" s="133"/>
      <c r="E46" s="133"/>
      <c r="F46" s="133"/>
      <c r="G46" s="133"/>
      <c r="H46" s="134"/>
      <c r="I46" s="135"/>
      <c r="J46" s="135"/>
      <c r="K46" s="135"/>
      <c r="L46" s="133"/>
      <c r="M46" s="133"/>
      <c r="N46" s="133"/>
      <c r="O46" s="133"/>
      <c r="P46" s="136"/>
      <c r="Q46" s="131"/>
      <c r="R46" s="137"/>
      <c r="S46" s="131"/>
    </row>
    <row r="47" spans="1:19" ht="17.399999999999999" x14ac:dyDescent="0.3">
      <c r="A47" s="131"/>
      <c r="B47" s="131"/>
      <c r="C47" s="132"/>
      <c r="D47" s="133"/>
      <c r="E47" s="133"/>
      <c r="F47" s="133"/>
      <c r="G47" s="133"/>
      <c r="H47" s="134"/>
      <c r="I47" s="135"/>
      <c r="J47" s="135"/>
      <c r="K47" s="135"/>
      <c r="L47" s="133"/>
      <c r="M47" s="133"/>
      <c r="N47" s="133"/>
      <c r="O47" s="133"/>
      <c r="P47" s="136"/>
      <c r="Q47" s="131"/>
      <c r="R47" s="137"/>
      <c r="S47" s="131"/>
    </row>
    <row r="48" spans="1:19" ht="17.399999999999999" x14ac:dyDescent="0.3">
      <c r="A48" s="131"/>
      <c r="B48" s="131"/>
      <c r="C48" s="132"/>
      <c r="D48" s="133"/>
      <c r="E48" s="133"/>
      <c r="F48" s="133"/>
      <c r="G48" s="133"/>
      <c r="H48" s="134"/>
      <c r="I48" s="135"/>
      <c r="J48" s="135"/>
      <c r="K48" s="135"/>
      <c r="L48" s="133"/>
      <c r="M48" s="133"/>
      <c r="N48" s="133"/>
      <c r="O48" s="133"/>
      <c r="P48" s="136"/>
      <c r="Q48" s="131"/>
      <c r="R48" s="137"/>
      <c r="S48" s="131"/>
    </row>
    <row r="49" spans="1:19" ht="17.399999999999999" x14ac:dyDescent="0.3">
      <c r="A49" s="131"/>
      <c r="B49" s="131"/>
      <c r="C49" s="132"/>
      <c r="D49" s="133"/>
      <c r="E49" s="133"/>
      <c r="F49" s="133"/>
      <c r="G49" s="133"/>
      <c r="H49" s="134"/>
      <c r="I49" s="135"/>
      <c r="J49" s="135"/>
      <c r="K49" s="135"/>
      <c r="L49" s="133"/>
      <c r="M49" s="133"/>
      <c r="N49" s="133"/>
      <c r="O49" s="133"/>
      <c r="P49" s="136"/>
      <c r="Q49" s="131"/>
      <c r="R49" s="137"/>
      <c r="S49" s="131"/>
    </row>
    <row r="50" spans="1:19" ht="17.399999999999999" x14ac:dyDescent="0.3">
      <c r="A50" s="131"/>
      <c r="B50" s="131"/>
      <c r="C50" s="132"/>
      <c r="D50" s="133"/>
      <c r="E50" s="133"/>
      <c r="F50" s="133"/>
      <c r="G50" s="133"/>
      <c r="H50" s="134"/>
      <c r="I50" s="135"/>
      <c r="J50" s="135"/>
      <c r="K50" s="135"/>
      <c r="L50" s="133"/>
      <c r="M50" s="133"/>
      <c r="N50" s="133"/>
      <c r="O50" s="133"/>
      <c r="P50" s="136"/>
      <c r="Q50" s="131"/>
      <c r="R50" s="137"/>
      <c r="S50" s="131"/>
    </row>
    <row r="51" spans="1:19" ht="17.399999999999999" x14ac:dyDescent="0.3">
      <c r="A51" s="131"/>
      <c r="B51" s="131"/>
      <c r="C51" s="132"/>
      <c r="D51" s="133"/>
      <c r="E51" s="133"/>
      <c r="F51" s="133"/>
      <c r="G51" s="133"/>
      <c r="H51" s="134"/>
      <c r="I51" s="135"/>
      <c r="J51" s="135"/>
      <c r="K51" s="135"/>
      <c r="L51" s="133"/>
      <c r="M51" s="133"/>
      <c r="N51" s="133"/>
      <c r="O51" s="133"/>
      <c r="P51" s="136"/>
      <c r="Q51" s="131"/>
      <c r="R51" s="137"/>
      <c r="S51" s="131"/>
    </row>
    <row r="52" spans="1:19" ht="17.399999999999999" x14ac:dyDescent="0.3">
      <c r="A52" s="131"/>
      <c r="B52" s="131"/>
      <c r="C52" s="132"/>
      <c r="D52" s="133"/>
      <c r="E52" s="133"/>
      <c r="F52" s="133"/>
      <c r="G52" s="133"/>
      <c r="H52" s="134"/>
      <c r="I52" s="135"/>
      <c r="J52" s="135"/>
      <c r="K52" s="135"/>
      <c r="L52" s="133"/>
      <c r="M52" s="133"/>
      <c r="N52" s="133"/>
      <c r="O52" s="133"/>
      <c r="P52" s="136"/>
      <c r="Q52" s="131"/>
      <c r="R52" s="137"/>
      <c r="S52" s="131"/>
    </row>
    <row r="53" spans="1:19" ht="17.399999999999999" x14ac:dyDescent="0.3">
      <c r="A53" s="131"/>
      <c r="B53" s="131"/>
      <c r="C53" s="132"/>
      <c r="D53" s="133"/>
      <c r="E53" s="133"/>
      <c r="F53" s="133"/>
      <c r="G53" s="133"/>
      <c r="H53" s="134"/>
      <c r="I53" s="135"/>
      <c r="J53" s="135"/>
      <c r="K53" s="135"/>
      <c r="L53" s="133"/>
      <c r="M53" s="133"/>
      <c r="N53" s="133"/>
      <c r="O53" s="133"/>
      <c r="P53" s="136"/>
      <c r="Q53" s="131"/>
      <c r="R53" s="137"/>
      <c r="S53" s="131"/>
    </row>
    <row r="54" spans="1:19" ht="17.399999999999999" x14ac:dyDescent="0.3">
      <c r="A54" s="131"/>
      <c r="B54" s="131"/>
      <c r="C54" s="132"/>
      <c r="D54" s="133"/>
      <c r="E54" s="133"/>
      <c r="F54" s="133"/>
      <c r="G54" s="133"/>
      <c r="H54" s="134"/>
      <c r="I54" s="135"/>
      <c r="J54" s="135"/>
      <c r="K54" s="135"/>
      <c r="L54" s="133"/>
      <c r="M54" s="133"/>
      <c r="N54" s="133"/>
      <c r="O54" s="133"/>
      <c r="P54" s="136"/>
      <c r="Q54" s="131"/>
      <c r="R54" s="137"/>
      <c r="S54" s="131"/>
    </row>
    <row r="55" spans="1:19" ht="17.399999999999999" x14ac:dyDescent="0.3">
      <c r="A55" s="131"/>
      <c r="B55" s="131"/>
      <c r="C55" s="132"/>
      <c r="D55" s="133"/>
      <c r="E55" s="133"/>
      <c r="F55" s="133"/>
      <c r="G55" s="133"/>
      <c r="H55" s="134"/>
      <c r="I55" s="135"/>
      <c r="J55" s="135"/>
      <c r="K55" s="135"/>
      <c r="L55" s="133"/>
      <c r="M55" s="133"/>
      <c r="N55" s="133"/>
      <c r="O55" s="133"/>
      <c r="P55" s="136"/>
      <c r="Q55" s="131"/>
      <c r="R55" s="137"/>
      <c r="S55" s="131"/>
    </row>
    <row r="56" spans="1:19" ht="17.399999999999999" x14ac:dyDescent="0.3">
      <c r="A56" s="131"/>
      <c r="B56" s="131"/>
      <c r="C56" s="132"/>
      <c r="D56" s="133"/>
      <c r="E56" s="133"/>
      <c r="F56" s="133"/>
      <c r="G56" s="133"/>
      <c r="H56" s="134"/>
      <c r="I56" s="135"/>
      <c r="J56" s="135"/>
      <c r="K56" s="135"/>
      <c r="L56" s="133"/>
      <c r="M56" s="133"/>
      <c r="N56" s="133"/>
      <c r="O56" s="133"/>
      <c r="P56" s="136"/>
      <c r="Q56" s="131"/>
      <c r="R56" s="137"/>
      <c r="S56" s="131"/>
    </row>
    <row r="57" spans="1:19" ht="17.399999999999999" x14ac:dyDescent="0.3">
      <c r="A57" s="131"/>
      <c r="B57" s="131"/>
      <c r="C57" s="132"/>
      <c r="D57" s="133"/>
      <c r="E57" s="133"/>
      <c r="F57" s="133"/>
      <c r="G57" s="133"/>
      <c r="H57" s="134"/>
      <c r="I57" s="135"/>
      <c r="J57" s="135"/>
      <c r="K57" s="135"/>
      <c r="L57" s="133"/>
      <c r="M57" s="133"/>
      <c r="N57" s="133"/>
      <c r="O57" s="133"/>
      <c r="P57" s="136"/>
      <c r="Q57" s="131"/>
      <c r="R57" s="137"/>
      <c r="S57" s="131"/>
    </row>
    <row r="58" spans="1:19" ht="17.399999999999999" x14ac:dyDescent="0.3">
      <c r="A58" s="131"/>
      <c r="B58" s="131"/>
      <c r="C58" s="132"/>
      <c r="D58" s="133"/>
      <c r="E58" s="133"/>
      <c r="F58" s="133"/>
      <c r="G58" s="133"/>
      <c r="H58" s="134"/>
      <c r="I58" s="135"/>
      <c r="J58" s="135"/>
      <c r="K58" s="135"/>
      <c r="L58" s="133"/>
      <c r="M58" s="133"/>
      <c r="N58" s="133"/>
      <c r="O58" s="133"/>
      <c r="P58" s="136"/>
      <c r="Q58" s="131"/>
      <c r="R58" s="137"/>
      <c r="S58" s="131"/>
    </row>
    <row r="59" spans="1:19" ht="17.399999999999999" x14ac:dyDescent="0.3">
      <c r="A59" s="131"/>
      <c r="B59" s="131"/>
      <c r="C59" s="132"/>
      <c r="D59" s="133"/>
      <c r="E59" s="133"/>
      <c r="F59" s="133"/>
      <c r="G59" s="133"/>
      <c r="H59" s="134"/>
      <c r="I59" s="135"/>
      <c r="J59" s="135"/>
      <c r="K59" s="135"/>
      <c r="L59" s="133"/>
      <c r="M59" s="133"/>
      <c r="N59" s="133"/>
      <c r="O59" s="133"/>
      <c r="P59" s="136"/>
      <c r="Q59" s="131"/>
      <c r="R59" s="137"/>
      <c r="S59" s="131"/>
    </row>
    <row r="60" spans="1:19" ht="17.399999999999999" x14ac:dyDescent="0.3">
      <c r="A60" s="131"/>
      <c r="B60" s="131"/>
      <c r="C60" s="132"/>
      <c r="D60" s="133"/>
      <c r="E60" s="133"/>
      <c r="F60" s="133"/>
      <c r="G60" s="133"/>
      <c r="H60" s="134"/>
      <c r="I60" s="135"/>
      <c r="J60" s="135"/>
      <c r="K60" s="135"/>
      <c r="L60" s="133"/>
      <c r="M60" s="133"/>
      <c r="N60" s="133"/>
      <c r="O60" s="133"/>
      <c r="P60" s="136"/>
      <c r="Q60" s="131"/>
      <c r="R60" s="137"/>
      <c r="S60" s="131"/>
    </row>
    <row r="61" spans="1:19" ht="17.399999999999999" x14ac:dyDescent="0.3">
      <c r="A61" s="131"/>
      <c r="B61" s="131"/>
      <c r="C61" s="132"/>
      <c r="D61" s="133"/>
      <c r="E61" s="133"/>
      <c r="F61" s="133"/>
      <c r="G61" s="133"/>
      <c r="H61" s="134"/>
      <c r="I61" s="135"/>
      <c r="J61" s="135"/>
      <c r="K61" s="135"/>
      <c r="L61" s="133"/>
      <c r="M61" s="133"/>
      <c r="N61" s="133"/>
      <c r="O61" s="133"/>
      <c r="P61" s="136"/>
      <c r="Q61" s="131"/>
      <c r="R61" s="137"/>
      <c r="S61" s="131"/>
    </row>
    <row r="62" spans="1:19" ht="17.399999999999999" x14ac:dyDescent="0.3">
      <c r="A62" s="131"/>
      <c r="B62" s="131"/>
      <c r="C62" s="132"/>
      <c r="D62" s="133"/>
      <c r="E62" s="133"/>
      <c r="F62" s="133"/>
      <c r="G62" s="133"/>
      <c r="H62" s="134"/>
      <c r="I62" s="135"/>
      <c r="J62" s="135"/>
      <c r="K62" s="135"/>
      <c r="L62" s="133"/>
      <c r="M62" s="133"/>
      <c r="N62" s="133"/>
      <c r="O62" s="133"/>
      <c r="P62" s="136"/>
      <c r="Q62" s="131"/>
      <c r="R62" s="137"/>
      <c r="S62" s="131"/>
    </row>
    <row r="63" spans="1:19" ht="17.399999999999999" x14ac:dyDescent="0.3">
      <c r="A63" s="131"/>
      <c r="B63" s="131"/>
      <c r="C63" s="132"/>
      <c r="D63" s="133"/>
      <c r="E63" s="133"/>
      <c r="F63" s="133"/>
      <c r="G63" s="133"/>
      <c r="H63" s="134"/>
      <c r="I63" s="135"/>
      <c r="J63" s="135"/>
      <c r="K63" s="135"/>
      <c r="L63" s="133"/>
      <c r="M63" s="133"/>
      <c r="N63" s="133"/>
      <c r="O63" s="133"/>
      <c r="P63" s="136"/>
      <c r="Q63" s="131"/>
      <c r="R63" s="137"/>
      <c r="S63" s="131"/>
    </row>
    <row r="64" spans="1:19" ht="14.4" thickBot="1" x14ac:dyDescent="0.3">
      <c r="A64" s="131"/>
      <c r="B64" s="131"/>
      <c r="C64" s="138"/>
      <c r="D64" s="131"/>
      <c r="E64" s="131"/>
      <c r="F64" s="131"/>
      <c r="G64" s="131"/>
      <c r="H64" s="131"/>
      <c r="I64" s="131"/>
      <c r="J64" s="131"/>
      <c r="K64" s="131"/>
      <c r="L64" s="139"/>
      <c r="M64" s="131"/>
      <c r="N64" s="131"/>
      <c r="O64" s="131"/>
      <c r="P64" s="131"/>
      <c r="Q64" s="131"/>
      <c r="R64" s="131"/>
      <c r="S64" s="131"/>
    </row>
    <row r="65" spans="3:16" ht="14.4" thickBot="1" x14ac:dyDescent="0.3">
      <c r="C65" s="24" t="s">
        <v>4</v>
      </c>
      <c r="D65" s="25">
        <f>+D130</f>
        <v>5.6399999999999999E-2</v>
      </c>
      <c r="E65" s="25">
        <f t="shared" ref="E65:P65" si="3">+E130</f>
        <v>5.7599999999999998E-2</v>
      </c>
      <c r="F65" s="25">
        <f t="shared" si="3"/>
        <v>5.8900000000000001E-2</v>
      </c>
      <c r="G65" s="25">
        <f t="shared" si="3"/>
        <v>6.0299999999999999E-2</v>
      </c>
      <c r="H65" s="25">
        <f t="shared" si="3"/>
        <v>6.1699999999999998E-2</v>
      </c>
      <c r="I65" s="25">
        <f t="shared" si="3"/>
        <v>6.3200000000000006E-2</v>
      </c>
      <c r="J65" s="25">
        <f t="shared" si="3"/>
        <v>6.4699999999999994E-2</v>
      </c>
      <c r="K65" s="25">
        <f t="shared" si="3"/>
        <v>6.6400000000000001E-2</v>
      </c>
      <c r="L65" s="25">
        <f t="shared" si="3"/>
        <v>6.8199999999999997E-2</v>
      </c>
      <c r="M65" s="25">
        <f t="shared" si="3"/>
        <v>7.0199999999999999E-2</v>
      </c>
      <c r="N65" s="25">
        <f t="shared" si="3"/>
        <v>7.2400000000000006E-2</v>
      </c>
      <c r="O65" s="25">
        <f t="shared" si="3"/>
        <v>7.4700000000000003E-2</v>
      </c>
      <c r="P65" s="25">
        <f t="shared" si="3"/>
        <v>7.7200000000000005E-2</v>
      </c>
    </row>
    <row r="66" spans="3:16" ht="14.4" thickBot="1" x14ac:dyDescent="0.3">
      <c r="C66" s="27" t="s">
        <v>5</v>
      </c>
      <c r="D66" s="28">
        <v>58</v>
      </c>
      <c r="E66" s="28">
        <v>59</v>
      </c>
      <c r="F66" s="28">
        <v>60</v>
      </c>
      <c r="G66" s="28">
        <v>61</v>
      </c>
      <c r="H66" s="28">
        <v>62</v>
      </c>
      <c r="I66" s="28">
        <v>63</v>
      </c>
      <c r="J66" s="28">
        <v>64</v>
      </c>
      <c r="K66" s="28">
        <v>65</v>
      </c>
      <c r="L66" s="28">
        <v>66</v>
      </c>
      <c r="M66" s="28">
        <v>67</v>
      </c>
      <c r="N66" s="28">
        <v>68</v>
      </c>
      <c r="O66" s="28">
        <v>69</v>
      </c>
      <c r="P66" s="29">
        <v>70</v>
      </c>
    </row>
    <row r="67" spans="3:16" ht="14.4" thickBot="1" x14ac:dyDescent="0.3">
      <c r="C67" s="30" t="s">
        <v>6</v>
      </c>
      <c r="D67" s="31"/>
      <c r="E67" s="32"/>
      <c r="F67" s="32"/>
      <c r="G67" s="32"/>
      <c r="H67" s="48"/>
      <c r="I67" s="32"/>
      <c r="J67" s="32"/>
      <c r="K67" s="33"/>
      <c r="L67" s="32"/>
      <c r="M67" s="32"/>
      <c r="N67" s="32"/>
      <c r="O67" s="32"/>
      <c r="P67" s="33"/>
    </row>
    <row r="68" spans="3:16" x14ac:dyDescent="0.25">
      <c r="C68" s="30"/>
      <c r="D68" s="31"/>
      <c r="E68" s="32"/>
      <c r="F68" s="32"/>
      <c r="G68" s="32"/>
      <c r="H68" s="48"/>
      <c r="I68" s="32"/>
      <c r="J68" s="32"/>
      <c r="K68" s="33"/>
      <c r="L68" s="32"/>
      <c r="M68" s="32"/>
      <c r="N68" s="32"/>
      <c r="O68" s="32"/>
      <c r="P68" s="33"/>
    </row>
    <row r="69" spans="3:16" x14ac:dyDescent="0.25">
      <c r="C69" s="54">
        <f>O9-O8</f>
        <v>56</v>
      </c>
      <c r="D69" s="14">
        <f>VLOOKUP($C69,$C$73:$P$121,2,FALSE)</f>
        <v>2991.75</v>
      </c>
      <c r="E69" s="15">
        <f>VLOOKUP($C69,$C$73:$P$121,3,FALSE)</f>
        <v>3147.05</v>
      </c>
      <c r="F69" s="15">
        <f>VLOOKUP($C69,$C$73:$P$121,4,FALSE)</f>
        <v>3314.6</v>
      </c>
      <c r="G69" s="15">
        <f>VLOOKUP($C69,$C$73:$P$121,5,FALSE)</f>
        <v>3495.2</v>
      </c>
      <c r="H69" s="44">
        <f>VLOOKUP($C69,$C$73:$P$121,6,FALSE)</f>
        <v>3683.65</v>
      </c>
      <c r="I69" s="15">
        <f>VLOOKUP($C69,$C$73:$P$121,7,FALSE)</f>
        <v>3886.4</v>
      </c>
      <c r="J69" s="15">
        <f>VLOOKUP($C69,$C$73:$P$121,8,FALSE)</f>
        <v>4098</v>
      </c>
      <c r="K69" s="16">
        <f>VLOOKUP($C69,$C$73:$P$121,9,FALSE)</f>
        <v>4331.8500000000004</v>
      </c>
      <c r="L69" s="15">
        <f>VLOOKUP($C69,$C$73:$P$121,10,FALSE)</f>
        <v>4582.75</v>
      </c>
      <c r="M69" s="15">
        <f>VLOOKUP($C69,$C$73:$P$121,11,FALSE)</f>
        <v>4858.6499999999996</v>
      </c>
      <c r="N69" s="15">
        <f>VLOOKUP($C69,$C$73:$P$121,12,FALSE)</f>
        <v>5161.25</v>
      </c>
      <c r="O69" s="15">
        <f>VLOOKUP($C69,$C$73:$P$121,13,FALSE)</f>
        <v>5484.95</v>
      </c>
      <c r="P69" s="16">
        <f>VLOOKUP($C69,$C$73:$P$121,14,FALSE)</f>
        <v>5838.6</v>
      </c>
    </row>
    <row r="70" spans="3:16" ht="14.4" thickBot="1" x14ac:dyDescent="0.3">
      <c r="C70" s="35"/>
      <c r="D70" s="55"/>
      <c r="E70" s="56"/>
      <c r="F70" s="56"/>
      <c r="G70" s="56"/>
      <c r="H70" s="57"/>
      <c r="I70" s="56"/>
      <c r="J70" s="56"/>
      <c r="K70" s="58"/>
      <c r="L70" s="56"/>
      <c r="M70" s="56"/>
      <c r="N70" s="56"/>
      <c r="O70" s="56"/>
      <c r="P70" s="58"/>
    </row>
    <row r="71" spans="3:16" x14ac:dyDescent="0.25">
      <c r="C71" s="34"/>
      <c r="D71" s="50"/>
      <c r="E71" s="51"/>
      <c r="F71" s="51"/>
      <c r="G71" s="51"/>
      <c r="H71" s="52"/>
      <c r="I71" s="51"/>
      <c r="J71" s="51"/>
      <c r="K71" s="53"/>
      <c r="L71" s="51"/>
      <c r="M71" s="51"/>
      <c r="N71" s="51"/>
      <c r="O71" s="51"/>
      <c r="P71" s="53"/>
    </row>
    <row r="72" spans="3:16" x14ac:dyDescent="0.25">
      <c r="C72" s="34" t="s">
        <v>16</v>
      </c>
      <c r="D72" s="50"/>
      <c r="E72" s="51"/>
      <c r="F72" s="51"/>
      <c r="G72" s="51"/>
      <c r="H72" s="52"/>
      <c r="I72" s="51"/>
      <c r="J72" s="51"/>
      <c r="K72" s="53"/>
      <c r="L72" s="51"/>
      <c r="M72" s="51"/>
      <c r="N72" s="51"/>
      <c r="O72" s="51"/>
      <c r="P72" s="53"/>
    </row>
    <row r="73" spans="3:16" x14ac:dyDescent="0.25">
      <c r="C73" s="34">
        <v>22</v>
      </c>
      <c r="D73" s="14">
        <f t="shared" ref="D73:P82" si="4">IF($C73&gt;D$66,0,ROUND($G$8*(1+$H$9)^(D$66-$C73)*D$65*20,0)/20)</f>
        <v>8173.15</v>
      </c>
      <c r="E73" s="15">
        <f t="shared" si="4"/>
        <v>8597.4500000000007</v>
      </c>
      <c r="F73" s="15">
        <f t="shared" si="4"/>
        <v>9055.25</v>
      </c>
      <c r="G73" s="15">
        <f t="shared" si="4"/>
        <v>9548.6</v>
      </c>
      <c r="H73" s="44">
        <f t="shared" si="4"/>
        <v>10063.4</v>
      </c>
      <c r="I73" s="15">
        <f t="shared" si="4"/>
        <v>10617.3</v>
      </c>
      <c r="J73" s="15">
        <f t="shared" si="4"/>
        <v>11195.35</v>
      </c>
      <c r="K73" s="16">
        <f t="shared" si="4"/>
        <v>11834.2</v>
      </c>
      <c r="L73" s="15">
        <f t="shared" si="4"/>
        <v>12519.65</v>
      </c>
      <c r="M73" s="15">
        <f t="shared" si="4"/>
        <v>13273.4</v>
      </c>
      <c r="N73" s="15">
        <f t="shared" si="4"/>
        <v>14100.05</v>
      </c>
      <c r="O73" s="15">
        <f t="shared" si="4"/>
        <v>14984.45</v>
      </c>
      <c r="P73" s="16">
        <f t="shared" si="4"/>
        <v>15950.5</v>
      </c>
    </row>
    <row r="74" spans="3:16" x14ac:dyDescent="0.25">
      <c r="C74" s="34">
        <f t="shared" ref="C74:C121" si="5">+C73+1</f>
        <v>23</v>
      </c>
      <c r="D74" s="14">
        <f t="shared" si="4"/>
        <v>7935.1</v>
      </c>
      <c r="E74" s="15">
        <f t="shared" si="4"/>
        <v>8347.0499999999993</v>
      </c>
      <c r="F74" s="15">
        <f t="shared" si="4"/>
        <v>8791.5</v>
      </c>
      <c r="G74" s="15">
        <f t="shared" si="4"/>
        <v>9270.4500000000007</v>
      </c>
      <c r="H74" s="44">
        <f t="shared" si="4"/>
        <v>9770.2999999999993</v>
      </c>
      <c r="I74" s="15">
        <f t="shared" si="4"/>
        <v>10308.049999999999</v>
      </c>
      <c r="J74" s="15">
        <f t="shared" si="4"/>
        <v>10869.25</v>
      </c>
      <c r="K74" s="16">
        <f t="shared" si="4"/>
        <v>11489.5</v>
      </c>
      <c r="L74" s="15">
        <f t="shared" si="4"/>
        <v>12155</v>
      </c>
      <c r="M74" s="15">
        <f t="shared" si="4"/>
        <v>12886.8</v>
      </c>
      <c r="N74" s="15">
        <f t="shared" si="4"/>
        <v>13689.4</v>
      </c>
      <c r="O74" s="15">
        <f t="shared" si="4"/>
        <v>14548</v>
      </c>
      <c r="P74" s="16">
        <f t="shared" si="4"/>
        <v>15485.9</v>
      </c>
    </row>
    <row r="75" spans="3:16" x14ac:dyDescent="0.25">
      <c r="C75" s="34">
        <f t="shared" si="5"/>
        <v>24</v>
      </c>
      <c r="D75" s="14">
        <f t="shared" si="4"/>
        <v>7703.95</v>
      </c>
      <c r="E75" s="15">
        <f t="shared" si="4"/>
        <v>8103.9</v>
      </c>
      <c r="F75" s="15">
        <f t="shared" si="4"/>
        <v>8535.4500000000007</v>
      </c>
      <c r="G75" s="15">
        <f t="shared" si="4"/>
        <v>9000.4500000000007</v>
      </c>
      <c r="H75" s="44">
        <f t="shared" si="4"/>
        <v>9485.7000000000007</v>
      </c>
      <c r="I75" s="15">
        <f t="shared" si="4"/>
        <v>10007.799999999999</v>
      </c>
      <c r="J75" s="15">
        <f t="shared" si="4"/>
        <v>10552.7</v>
      </c>
      <c r="K75" s="16">
        <f t="shared" si="4"/>
        <v>11154.85</v>
      </c>
      <c r="L75" s="15">
        <f t="shared" si="4"/>
        <v>11800.95</v>
      </c>
      <c r="M75" s="15">
        <f t="shared" si="4"/>
        <v>12511.45</v>
      </c>
      <c r="N75" s="15">
        <f t="shared" si="4"/>
        <v>13290.65</v>
      </c>
      <c r="O75" s="15">
        <f t="shared" si="4"/>
        <v>14124.25</v>
      </c>
      <c r="P75" s="16">
        <f t="shared" si="4"/>
        <v>15034.85</v>
      </c>
    </row>
    <row r="76" spans="3:16" x14ac:dyDescent="0.25">
      <c r="C76" s="34">
        <f t="shared" si="5"/>
        <v>25</v>
      </c>
      <c r="D76" s="14">
        <f t="shared" si="4"/>
        <v>7479.6</v>
      </c>
      <c r="E76" s="15">
        <f t="shared" si="4"/>
        <v>7867.9</v>
      </c>
      <c r="F76" s="15">
        <f t="shared" si="4"/>
        <v>8286.7999999999993</v>
      </c>
      <c r="G76" s="15">
        <f t="shared" si="4"/>
        <v>8738.2999999999993</v>
      </c>
      <c r="H76" s="44">
        <f t="shared" si="4"/>
        <v>9209.4</v>
      </c>
      <c r="I76" s="15">
        <f t="shared" si="4"/>
        <v>9716.2999999999993</v>
      </c>
      <c r="J76" s="15">
        <f t="shared" si="4"/>
        <v>10245.35</v>
      </c>
      <c r="K76" s="16">
        <f t="shared" si="4"/>
        <v>10829.95</v>
      </c>
      <c r="L76" s="15">
        <f t="shared" si="4"/>
        <v>11457.25</v>
      </c>
      <c r="M76" s="15">
        <f t="shared" si="4"/>
        <v>12147.05</v>
      </c>
      <c r="N76" s="15">
        <f t="shared" si="4"/>
        <v>12903.55</v>
      </c>
      <c r="O76" s="15">
        <f t="shared" si="4"/>
        <v>13712.85</v>
      </c>
      <c r="P76" s="16">
        <f t="shared" si="4"/>
        <v>14596.95</v>
      </c>
    </row>
    <row r="77" spans="3:16" x14ac:dyDescent="0.25">
      <c r="C77" s="34">
        <f t="shared" si="5"/>
        <v>26</v>
      </c>
      <c r="D77" s="14">
        <f t="shared" si="4"/>
        <v>7261.75</v>
      </c>
      <c r="E77" s="15">
        <f t="shared" si="4"/>
        <v>7638.75</v>
      </c>
      <c r="F77" s="15">
        <f t="shared" si="4"/>
        <v>8045.45</v>
      </c>
      <c r="G77" s="15">
        <f t="shared" si="4"/>
        <v>8483.7999999999993</v>
      </c>
      <c r="H77" s="44">
        <f t="shared" si="4"/>
        <v>8941.2000000000007</v>
      </c>
      <c r="I77" s="15">
        <f t="shared" si="4"/>
        <v>9433.2999999999993</v>
      </c>
      <c r="J77" s="15">
        <f t="shared" si="4"/>
        <v>9946.9</v>
      </c>
      <c r="K77" s="16">
        <f t="shared" si="4"/>
        <v>10514.55</v>
      </c>
      <c r="L77" s="15">
        <f t="shared" si="4"/>
        <v>11123.55</v>
      </c>
      <c r="M77" s="15">
        <f t="shared" si="4"/>
        <v>11793.25</v>
      </c>
      <c r="N77" s="15">
        <f t="shared" si="4"/>
        <v>12527.7</v>
      </c>
      <c r="O77" s="15">
        <f t="shared" si="4"/>
        <v>13313.45</v>
      </c>
      <c r="P77" s="16">
        <f t="shared" si="4"/>
        <v>14171.8</v>
      </c>
    </row>
    <row r="78" spans="3:16" x14ac:dyDescent="0.25">
      <c r="C78" s="34">
        <f t="shared" si="5"/>
        <v>27</v>
      </c>
      <c r="D78" s="14">
        <f t="shared" si="4"/>
        <v>7050.25</v>
      </c>
      <c r="E78" s="15">
        <f t="shared" si="4"/>
        <v>7416.25</v>
      </c>
      <c r="F78" s="15">
        <f t="shared" si="4"/>
        <v>7811.15</v>
      </c>
      <c r="G78" s="15">
        <f t="shared" si="4"/>
        <v>8236.7000000000007</v>
      </c>
      <c r="H78" s="44">
        <f t="shared" si="4"/>
        <v>8680.75</v>
      </c>
      <c r="I78" s="15">
        <f t="shared" si="4"/>
        <v>9158.5499999999993</v>
      </c>
      <c r="J78" s="15">
        <f t="shared" si="4"/>
        <v>9657.2000000000007</v>
      </c>
      <c r="K78" s="16">
        <f t="shared" si="4"/>
        <v>10208.299999999999</v>
      </c>
      <c r="L78" s="15">
        <f t="shared" si="4"/>
        <v>10799.55</v>
      </c>
      <c r="M78" s="15">
        <f t="shared" si="4"/>
        <v>11449.75</v>
      </c>
      <c r="N78" s="15">
        <f t="shared" si="4"/>
        <v>12162.85</v>
      </c>
      <c r="O78" s="15">
        <f t="shared" si="4"/>
        <v>12925.7</v>
      </c>
      <c r="P78" s="16">
        <f t="shared" si="4"/>
        <v>13759.05</v>
      </c>
    </row>
    <row r="79" spans="3:16" x14ac:dyDescent="0.25">
      <c r="C79" s="34">
        <f t="shared" si="5"/>
        <v>28</v>
      </c>
      <c r="D79" s="14">
        <f t="shared" si="4"/>
        <v>6844.9</v>
      </c>
      <c r="E79" s="15">
        <f t="shared" si="4"/>
        <v>7200.25</v>
      </c>
      <c r="F79" s="15">
        <f t="shared" si="4"/>
        <v>7583.6</v>
      </c>
      <c r="G79" s="15">
        <f t="shared" si="4"/>
        <v>7996.8</v>
      </c>
      <c r="H79" s="44">
        <f t="shared" si="4"/>
        <v>8427.9500000000007</v>
      </c>
      <c r="I79" s="15">
        <f t="shared" si="4"/>
        <v>8891.7999999999993</v>
      </c>
      <c r="J79" s="15">
        <f t="shared" si="4"/>
        <v>9375.9500000000007</v>
      </c>
      <c r="K79" s="16">
        <f t="shared" si="4"/>
        <v>9910.9500000000007</v>
      </c>
      <c r="L79" s="15">
        <f t="shared" si="4"/>
        <v>10485</v>
      </c>
      <c r="M79" s="15">
        <f t="shared" si="4"/>
        <v>11116.25</v>
      </c>
      <c r="N79" s="15">
        <f t="shared" si="4"/>
        <v>11808.6</v>
      </c>
      <c r="O79" s="15">
        <f t="shared" si="4"/>
        <v>12549.2</v>
      </c>
      <c r="P79" s="16">
        <f t="shared" si="4"/>
        <v>13358.3</v>
      </c>
    </row>
    <row r="80" spans="3:16" x14ac:dyDescent="0.25">
      <c r="C80" s="34">
        <f t="shared" si="5"/>
        <v>29</v>
      </c>
      <c r="D80" s="14">
        <f t="shared" si="4"/>
        <v>6645.5</v>
      </c>
      <c r="E80" s="15">
        <f t="shared" si="4"/>
        <v>6990.5</v>
      </c>
      <c r="F80" s="15">
        <f t="shared" si="4"/>
        <v>7362.75</v>
      </c>
      <c r="G80" s="15">
        <f t="shared" si="4"/>
        <v>7763.85</v>
      </c>
      <c r="H80" s="44">
        <f t="shared" si="4"/>
        <v>8182.45</v>
      </c>
      <c r="I80" s="15">
        <f t="shared" si="4"/>
        <v>8632.7999999999993</v>
      </c>
      <c r="J80" s="15">
        <f t="shared" si="4"/>
        <v>9102.85</v>
      </c>
      <c r="K80" s="16">
        <f t="shared" si="4"/>
        <v>9622.2999999999993</v>
      </c>
      <c r="L80" s="15">
        <f t="shared" si="4"/>
        <v>10179.6</v>
      </c>
      <c r="M80" s="15">
        <f t="shared" si="4"/>
        <v>10792.5</v>
      </c>
      <c r="N80" s="15">
        <f t="shared" si="4"/>
        <v>11464.65</v>
      </c>
      <c r="O80" s="15">
        <f t="shared" si="4"/>
        <v>12183.7</v>
      </c>
      <c r="P80" s="16">
        <f t="shared" si="4"/>
        <v>12969.2</v>
      </c>
    </row>
    <row r="81" spans="3:16" x14ac:dyDescent="0.25">
      <c r="C81" s="34">
        <f t="shared" si="5"/>
        <v>30</v>
      </c>
      <c r="D81" s="14">
        <f t="shared" si="4"/>
        <v>6451.95</v>
      </c>
      <c r="E81" s="15">
        <f t="shared" si="4"/>
        <v>6786.9</v>
      </c>
      <c r="F81" s="15">
        <f t="shared" si="4"/>
        <v>7148.3</v>
      </c>
      <c r="G81" s="15">
        <f t="shared" si="4"/>
        <v>7537.75</v>
      </c>
      <c r="H81" s="44">
        <f t="shared" si="4"/>
        <v>7944.15</v>
      </c>
      <c r="I81" s="15">
        <f t="shared" si="4"/>
        <v>8381.4</v>
      </c>
      <c r="J81" s="15">
        <f t="shared" si="4"/>
        <v>8837.7000000000007</v>
      </c>
      <c r="K81" s="16">
        <f t="shared" si="4"/>
        <v>9342</v>
      </c>
      <c r="L81" s="15">
        <f t="shared" si="4"/>
        <v>9883.15</v>
      </c>
      <c r="M81" s="15">
        <f t="shared" si="4"/>
        <v>10478.15</v>
      </c>
      <c r="N81" s="15">
        <f t="shared" si="4"/>
        <v>11130.7</v>
      </c>
      <c r="O81" s="15">
        <f t="shared" si="4"/>
        <v>11828.85</v>
      </c>
      <c r="P81" s="16">
        <f t="shared" si="4"/>
        <v>12591.45</v>
      </c>
    </row>
    <row r="82" spans="3:16" x14ac:dyDescent="0.25">
      <c r="C82" s="34">
        <f t="shared" si="5"/>
        <v>31</v>
      </c>
      <c r="D82" s="14">
        <f t="shared" si="4"/>
        <v>6264.05</v>
      </c>
      <c r="E82" s="15">
        <f t="shared" si="4"/>
        <v>6589.25</v>
      </c>
      <c r="F82" s="15">
        <f t="shared" si="4"/>
        <v>6940.1</v>
      </c>
      <c r="G82" s="15">
        <f t="shared" si="4"/>
        <v>7318.2</v>
      </c>
      <c r="H82" s="44">
        <f t="shared" si="4"/>
        <v>7712.75</v>
      </c>
      <c r="I82" s="15">
        <f t="shared" si="4"/>
        <v>8137.25</v>
      </c>
      <c r="J82" s="15">
        <f t="shared" si="4"/>
        <v>8580.2999999999993</v>
      </c>
      <c r="K82" s="16">
        <f t="shared" si="4"/>
        <v>9069.9500000000007</v>
      </c>
      <c r="L82" s="15">
        <f t="shared" si="4"/>
        <v>9595.25</v>
      </c>
      <c r="M82" s="15">
        <f t="shared" si="4"/>
        <v>10172.950000000001</v>
      </c>
      <c r="N82" s="15">
        <f t="shared" si="4"/>
        <v>10806.5</v>
      </c>
      <c r="O82" s="15">
        <f t="shared" si="4"/>
        <v>11484.3</v>
      </c>
      <c r="P82" s="16">
        <f t="shared" si="4"/>
        <v>12224.7</v>
      </c>
    </row>
    <row r="83" spans="3:16" x14ac:dyDescent="0.25">
      <c r="C83" s="34">
        <f t="shared" si="5"/>
        <v>32</v>
      </c>
      <c r="D83" s="14">
        <f t="shared" ref="D83:P92" si="6">IF($C83&gt;D$66,0,ROUND($G$8*(1+$H$9)^(D$66-$C83)*D$65*20,0)/20)</f>
        <v>6081.6</v>
      </c>
      <c r="E83" s="15">
        <f t="shared" si="6"/>
        <v>6397.3</v>
      </c>
      <c r="F83" s="15">
        <f t="shared" si="6"/>
        <v>6737.95</v>
      </c>
      <c r="G83" s="15">
        <f t="shared" si="6"/>
        <v>7105.05</v>
      </c>
      <c r="H83" s="44">
        <f t="shared" si="6"/>
        <v>7488.1</v>
      </c>
      <c r="I83" s="15">
        <f t="shared" si="6"/>
        <v>7900.25</v>
      </c>
      <c r="J83" s="15">
        <f t="shared" si="6"/>
        <v>8330.4</v>
      </c>
      <c r="K83" s="16">
        <f t="shared" si="6"/>
        <v>8805.75</v>
      </c>
      <c r="L83" s="15">
        <f t="shared" si="6"/>
        <v>9315.7999999999993</v>
      </c>
      <c r="M83" s="15">
        <f t="shared" si="6"/>
        <v>9876.65</v>
      </c>
      <c r="N83" s="15">
        <f t="shared" si="6"/>
        <v>10491.75</v>
      </c>
      <c r="O83" s="15">
        <f t="shared" si="6"/>
        <v>11149.8</v>
      </c>
      <c r="P83" s="16">
        <f t="shared" si="6"/>
        <v>11868.65</v>
      </c>
    </row>
    <row r="84" spans="3:16" x14ac:dyDescent="0.25">
      <c r="C84" s="34">
        <f t="shared" si="5"/>
        <v>33</v>
      </c>
      <c r="D84" s="14">
        <f t="shared" si="6"/>
        <v>5904.45</v>
      </c>
      <c r="E84" s="15">
        <f t="shared" si="6"/>
        <v>6211</v>
      </c>
      <c r="F84" s="15">
        <f t="shared" si="6"/>
        <v>6541.7</v>
      </c>
      <c r="G84" s="15">
        <f t="shared" si="6"/>
        <v>6898.1</v>
      </c>
      <c r="H84" s="44">
        <f t="shared" si="6"/>
        <v>7270</v>
      </c>
      <c r="I84" s="15">
        <f t="shared" si="6"/>
        <v>7670.15</v>
      </c>
      <c r="J84" s="15">
        <f t="shared" si="6"/>
        <v>8087.75</v>
      </c>
      <c r="K84" s="16">
        <f t="shared" si="6"/>
        <v>8549.25</v>
      </c>
      <c r="L84" s="15">
        <f t="shared" si="6"/>
        <v>9044.4500000000007</v>
      </c>
      <c r="M84" s="15">
        <f t="shared" si="6"/>
        <v>9589</v>
      </c>
      <c r="N84" s="15">
        <f t="shared" si="6"/>
        <v>10186.200000000001</v>
      </c>
      <c r="O84" s="15">
        <f t="shared" si="6"/>
        <v>10825.05</v>
      </c>
      <c r="P84" s="16">
        <f t="shared" si="6"/>
        <v>11522.95</v>
      </c>
    </row>
    <row r="85" spans="3:16" x14ac:dyDescent="0.25">
      <c r="C85" s="34">
        <f t="shared" si="5"/>
        <v>34</v>
      </c>
      <c r="D85" s="14">
        <f t="shared" si="6"/>
        <v>5732.5</v>
      </c>
      <c r="E85" s="15">
        <f t="shared" si="6"/>
        <v>6030.1</v>
      </c>
      <c r="F85" s="15">
        <f t="shared" si="6"/>
        <v>6351.15</v>
      </c>
      <c r="G85" s="15">
        <f t="shared" si="6"/>
        <v>6697.2</v>
      </c>
      <c r="H85" s="44">
        <f t="shared" si="6"/>
        <v>7058.25</v>
      </c>
      <c r="I85" s="15">
        <f t="shared" si="6"/>
        <v>7446.75</v>
      </c>
      <c r="J85" s="15">
        <f t="shared" si="6"/>
        <v>7852.2</v>
      </c>
      <c r="K85" s="16">
        <f t="shared" si="6"/>
        <v>8300.25</v>
      </c>
      <c r="L85" s="15">
        <f t="shared" si="6"/>
        <v>8781.0499999999993</v>
      </c>
      <c r="M85" s="15">
        <f t="shared" si="6"/>
        <v>9309.7000000000007</v>
      </c>
      <c r="N85" s="15">
        <f t="shared" si="6"/>
        <v>9889.5</v>
      </c>
      <c r="O85" s="15">
        <f t="shared" si="6"/>
        <v>10509.8</v>
      </c>
      <c r="P85" s="16">
        <f t="shared" si="6"/>
        <v>11187.35</v>
      </c>
    </row>
    <row r="86" spans="3:16" x14ac:dyDescent="0.25">
      <c r="C86" s="34">
        <f t="shared" si="5"/>
        <v>35</v>
      </c>
      <c r="D86" s="14">
        <f t="shared" si="6"/>
        <v>5565.5</v>
      </c>
      <c r="E86" s="15">
        <f t="shared" si="6"/>
        <v>5854.45</v>
      </c>
      <c r="F86" s="15">
        <f t="shared" si="6"/>
        <v>6166.2</v>
      </c>
      <c r="G86" s="15">
        <f t="shared" si="6"/>
        <v>6502.1</v>
      </c>
      <c r="H86" s="44">
        <f t="shared" si="6"/>
        <v>6852.7</v>
      </c>
      <c r="I86" s="15">
        <f t="shared" si="6"/>
        <v>7229.85</v>
      </c>
      <c r="J86" s="15">
        <f t="shared" si="6"/>
        <v>7623.5</v>
      </c>
      <c r="K86" s="16">
        <f t="shared" si="6"/>
        <v>8058.5</v>
      </c>
      <c r="L86" s="15">
        <f t="shared" si="6"/>
        <v>8525.25</v>
      </c>
      <c r="M86" s="15">
        <f t="shared" si="6"/>
        <v>9038.5499999999993</v>
      </c>
      <c r="N86" s="15">
        <f t="shared" si="6"/>
        <v>9601.4500000000007</v>
      </c>
      <c r="O86" s="15">
        <f t="shared" si="6"/>
        <v>10203.65</v>
      </c>
      <c r="P86" s="16">
        <f t="shared" si="6"/>
        <v>10861.5</v>
      </c>
    </row>
    <row r="87" spans="3:16" x14ac:dyDescent="0.25">
      <c r="C87" s="34">
        <f t="shared" si="5"/>
        <v>36</v>
      </c>
      <c r="D87" s="14">
        <f t="shared" si="6"/>
        <v>5403.4</v>
      </c>
      <c r="E87" s="15">
        <f t="shared" si="6"/>
        <v>5683.95</v>
      </c>
      <c r="F87" s="15">
        <f t="shared" si="6"/>
        <v>5986.6</v>
      </c>
      <c r="G87" s="15">
        <f t="shared" si="6"/>
        <v>6312.75</v>
      </c>
      <c r="H87" s="44">
        <f t="shared" si="6"/>
        <v>6653.1</v>
      </c>
      <c r="I87" s="15">
        <f t="shared" si="6"/>
        <v>7019.25</v>
      </c>
      <c r="J87" s="15">
        <f t="shared" si="6"/>
        <v>7401.45</v>
      </c>
      <c r="K87" s="16">
        <f t="shared" si="6"/>
        <v>7823.8</v>
      </c>
      <c r="L87" s="15">
        <f t="shared" si="6"/>
        <v>8276.9500000000007</v>
      </c>
      <c r="M87" s="15">
        <f t="shared" si="6"/>
        <v>8775.2999999999993</v>
      </c>
      <c r="N87" s="15">
        <f t="shared" si="6"/>
        <v>9321.7999999999993</v>
      </c>
      <c r="O87" s="15">
        <f t="shared" si="6"/>
        <v>9906.4500000000007</v>
      </c>
      <c r="P87" s="16">
        <f t="shared" si="6"/>
        <v>10545.15</v>
      </c>
    </row>
    <row r="88" spans="3:16" x14ac:dyDescent="0.25">
      <c r="C88" s="34">
        <f t="shared" si="5"/>
        <v>37</v>
      </c>
      <c r="D88" s="14">
        <f t="shared" si="6"/>
        <v>5246.05</v>
      </c>
      <c r="E88" s="15">
        <f t="shared" si="6"/>
        <v>5518.4</v>
      </c>
      <c r="F88" s="15">
        <f t="shared" si="6"/>
        <v>5812.2</v>
      </c>
      <c r="G88" s="15">
        <f t="shared" si="6"/>
        <v>6128.85</v>
      </c>
      <c r="H88" s="44">
        <f t="shared" si="6"/>
        <v>6459.3</v>
      </c>
      <c r="I88" s="15">
        <f t="shared" si="6"/>
        <v>6814.85</v>
      </c>
      <c r="J88" s="15">
        <f t="shared" si="6"/>
        <v>7185.85</v>
      </c>
      <c r="K88" s="16">
        <f t="shared" si="6"/>
        <v>7595.9</v>
      </c>
      <c r="L88" s="15">
        <f t="shared" si="6"/>
        <v>8035.9</v>
      </c>
      <c r="M88" s="15">
        <f t="shared" si="6"/>
        <v>8519.7000000000007</v>
      </c>
      <c r="N88" s="15">
        <f t="shared" si="6"/>
        <v>9050.2999999999993</v>
      </c>
      <c r="O88" s="15">
        <f t="shared" si="6"/>
        <v>9617.9500000000007</v>
      </c>
      <c r="P88" s="16">
        <f t="shared" si="6"/>
        <v>10238</v>
      </c>
    </row>
    <row r="89" spans="3:16" x14ac:dyDescent="0.25">
      <c r="C89" s="34">
        <f t="shared" si="5"/>
        <v>38</v>
      </c>
      <c r="D89" s="14">
        <f t="shared" si="6"/>
        <v>5093.25</v>
      </c>
      <c r="E89" s="15">
        <f t="shared" si="6"/>
        <v>5357.65</v>
      </c>
      <c r="F89" s="15">
        <f t="shared" si="6"/>
        <v>5642.9</v>
      </c>
      <c r="G89" s="15">
        <f t="shared" si="6"/>
        <v>5950.35</v>
      </c>
      <c r="H89" s="44">
        <f t="shared" si="6"/>
        <v>6271.15</v>
      </c>
      <c r="I89" s="15">
        <f t="shared" si="6"/>
        <v>6616.35</v>
      </c>
      <c r="J89" s="15">
        <f t="shared" si="6"/>
        <v>6976.55</v>
      </c>
      <c r="K89" s="16">
        <f t="shared" si="6"/>
        <v>7374.7</v>
      </c>
      <c r="L89" s="15">
        <f t="shared" si="6"/>
        <v>7801.85</v>
      </c>
      <c r="M89" s="15">
        <f t="shared" si="6"/>
        <v>8271.5499999999993</v>
      </c>
      <c r="N89" s="15">
        <f t="shared" si="6"/>
        <v>8786.7000000000007</v>
      </c>
      <c r="O89" s="15">
        <f t="shared" si="6"/>
        <v>9337.7999999999993</v>
      </c>
      <c r="P89" s="16">
        <f t="shared" si="6"/>
        <v>9939.7999999999993</v>
      </c>
    </row>
    <row r="90" spans="3:16" x14ac:dyDescent="0.25">
      <c r="C90" s="34">
        <f t="shared" si="5"/>
        <v>39</v>
      </c>
      <c r="D90" s="14">
        <f t="shared" si="6"/>
        <v>4944.8999999999996</v>
      </c>
      <c r="E90" s="15">
        <f t="shared" si="6"/>
        <v>5201.6000000000004</v>
      </c>
      <c r="F90" s="15">
        <f t="shared" si="6"/>
        <v>5478.55</v>
      </c>
      <c r="G90" s="15">
        <f t="shared" si="6"/>
        <v>5777.05</v>
      </c>
      <c r="H90" s="44">
        <f t="shared" si="6"/>
        <v>6088.5</v>
      </c>
      <c r="I90" s="15">
        <f t="shared" si="6"/>
        <v>6423.65</v>
      </c>
      <c r="J90" s="15">
        <f t="shared" si="6"/>
        <v>6773.35</v>
      </c>
      <c r="K90" s="16">
        <f t="shared" si="6"/>
        <v>7159.9</v>
      </c>
      <c r="L90" s="15">
        <f t="shared" si="6"/>
        <v>7574.6</v>
      </c>
      <c r="M90" s="15">
        <f t="shared" si="6"/>
        <v>8030.65</v>
      </c>
      <c r="N90" s="15">
        <f t="shared" si="6"/>
        <v>8530.75</v>
      </c>
      <c r="O90" s="15">
        <f t="shared" si="6"/>
        <v>9065.85</v>
      </c>
      <c r="P90" s="16">
        <f t="shared" si="6"/>
        <v>9650.2999999999993</v>
      </c>
    </row>
    <row r="91" spans="3:16" x14ac:dyDescent="0.25">
      <c r="C91" s="34">
        <f t="shared" si="5"/>
        <v>40</v>
      </c>
      <c r="D91" s="14">
        <f t="shared" si="6"/>
        <v>4800.8500000000004</v>
      </c>
      <c r="E91" s="15">
        <f t="shared" si="6"/>
        <v>5050.1000000000004</v>
      </c>
      <c r="F91" s="15">
        <f t="shared" si="6"/>
        <v>5319</v>
      </c>
      <c r="G91" s="15">
        <f t="shared" si="6"/>
        <v>5608.8</v>
      </c>
      <c r="H91" s="44">
        <f t="shared" si="6"/>
        <v>5911.2</v>
      </c>
      <c r="I91" s="15">
        <f t="shared" si="6"/>
        <v>6236.55</v>
      </c>
      <c r="J91" s="15">
        <f t="shared" si="6"/>
        <v>6576.1</v>
      </c>
      <c r="K91" s="16">
        <f t="shared" si="6"/>
        <v>6951.35</v>
      </c>
      <c r="L91" s="15">
        <f t="shared" si="6"/>
        <v>7354</v>
      </c>
      <c r="M91" s="15">
        <f t="shared" si="6"/>
        <v>7796.7</v>
      </c>
      <c r="N91" s="15">
        <f t="shared" si="6"/>
        <v>8282.2999999999993</v>
      </c>
      <c r="O91" s="15">
        <f t="shared" si="6"/>
        <v>8801.75</v>
      </c>
      <c r="P91" s="16">
        <f t="shared" si="6"/>
        <v>9369.25</v>
      </c>
    </row>
    <row r="92" spans="3:16" x14ac:dyDescent="0.25">
      <c r="C92" s="34">
        <f t="shared" si="5"/>
        <v>41</v>
      </c>
      <c r="D92" s="14">
        <f t="shared" si="6"/>
        <v>4661.05</v>
      </c>
      <c r="E92" s="15">
        <f t="shared" si="6"/>
        <v>4903</v>
      </c>
      <c r="F92" s="15">
        <f t="shared" si="6"/>
        <v>5164.1000000000004</v>
      </c>
      <c r="G92" s="15">
        <f t="shared" si="6"/>
        <v>5445.45</v>
      </c>
      <c r="H92" s="44">
        <f t="shared" si="6"/>
        <v>5739</v>
      </c>
      <c r="I92" s="15">
        <f t="shared" si="6"/>
        <v>6054.9</v>
      </c>
      <c r="J92" s="15">
        <f t="shared" si="6"/>
        <v>6384.55</v>
      </c>
      <c r="K92" s="16">
        <f t="shared" si="6"/>
        <v>6748.9</v>
      </c>
      <c r="L92" s="15">
        <f t="shared" si="6"/>
        <v>7139.8</v>
      </c>
      <c r="M92" s="15">
        <f t="shared" si="6"/>
        <v>7569.65</v>
      </c>
      <c r="N92" s="15">
        <f t="shared" si="6"/>
        <v>8041.05</v>
      </c>
      <c r="O92" s="15">
        <f t="shared" si="6"/>
        <v>8545.4</v>
      </c>
      <c r="P92" s="16">
        <f t="shared" si="6"/>
        <v>9096.35</v>
      </c>
    </row>
    <row r="93" spans="3:16" x14ac:dyDescent="0.25">
      <c r="C93" s="34">
        <f t="shared" si="5"/>
        <v>42</v>
      </c>
      <c r="D93" s="14">
        <f t="shared" ref="D93:P102" si="7">IF($C93&gt;D$66,0,ROUND($G$8*(1+$H$9)^(D$66-$C93)*D$65*20,0)/20)</f>
        <v>4525.25</v>
      </c>
      <c r="E93" s="15">
        <f t="shared" si="7"/>
        <v>4760.2</v>
      </c>
      <c r="F93" s="15">
        <f t="shared" si="7"/>
        <v>5013.6499999999996</v>
      </c>
      <c r="G93" s="15">
        <f t="shared" si="7"/>
        <v>5286.8</v>
      </c>
      <c r="H93" s="44">
        <f t="shared" si="7"/>
        <v>5571.85</v>
      </c>
      <c r="I93" s="15">
        <f t="shared" si="7"/>
        <v>5878.55</v>
      </c>
      <c r="J93" s="15">
        <f t="shared" si="7"/>
        <v>6198.6</v>
      </c>
      <c r="K93" s="16">
        <f t="shared" si="7"/>
        <v>6552.3</v>
      </c>
      <c r="L93" s="15">
        <f t="shared" si="7"/>
        <v>6931.85</v>
      </c>
      <c r="M93" s="15">
        <f t="shared" si="7"/>
        <v>7349.15</v>
      </c>
      <c r="N93" s="15">
        <f t="shared" si="7"/>
        <v>7806.85</v>
      </c>
      <c r="O93" s="15">
        <f t="shared" si="7"/>
        <v>8296.5</v>
      </c>
      <c r="P93" s="16">
        <f t="shared" si="7"/>
        <v>8831.4</v>
      </c>
    </row>
    <row r="94" spans="3:16" x14ac:dyDescent="0.25">
      <c r="C94" s="34">
        <f t="shared" si="5"/>
        <v>43</v>
      </c>
      <c r="D94" s="14">
        <f t="shared" si="7"/>
        <v>4393.45</v>
      </c>
      <c r="E94" s="15">
        <f t="shared" si="7"/>
        <v>4621.55</v>
      </c>
      <c r="F94" s="15">
        <f t="shared" si="7"/>
        <v>4867.6499999999996</v>
      </c>
      <c r="G94" s="15">
        <f t="shared" si="7"/>
        <v>5132.8500000000004</v>
      </c>
      <c r="H94" s="44">
        <f t="shared" si="7"/>
        <v>5409.55</v>
      </c>
      <c r="I94" s="15">
        <f t="shared" si="7"/>
        <v>5707.3</v>
      </c>
      <c r="J94" s="15">
        <f t="shared" si="7"/>
        <v>6018.05</v>
      </c>
      <c r="K94" s="16">
        <f t="shared" si="7"/>
        <v>6361.45</v>
      </c>
      <c r="L94" s="15">
        <f t="shared" si="7"/>
        <v>6729.95</v>
      </c>
      <c r="M94" s="15">
        <f t="shared" si="7"/>
        <v>7135.1</v>
      </c>
      <c r="N94" s="15">
        <f t="shared" si="7"/>
        <v>7579.5</v>
      </c>
      <c r="O94" s="15">
        <f t="shared" si="7"/>
        <v>8054.85</v>
      </c>
      <c r="P94" s="16">
        <f t="shared" si="7"/>
        <v>8574.2000000000007</v>
      </c>
    </row>
    <row r="95" spans="3:16" x14ac:dyDescent="0.25">
      <c r="C95" s="34">
        <f t="shared" si="5"/>
        <v>44</v>
      </c>
      <c r="D95" s="14">
        <f t="shared" si="7"/>
        <v>4265.5</v>
      </c>
      <c r="E95" s="15">
        <f t="shared" si="7"/>
        <v>4486.95</v>
      </c>
      <c r="F95" s="15">
        <f t="shared" si="7"/>
        <v>4725.8500000000004</v>
      </c>
      <c r="G95" s="15">
        <f t="shared" si="7"/>
        <v>4983.3500000000004</v>
      </c>
      <c r="H95" s="44">
        <f t="shared" si="7"/>
        <v>5252</v>
      </c>
      <c r="I95" s="15">
        <f t="shared" si="7"/>
        <v>5541.1</v>
      </c>
      <c r="J95" s="15">
        <f t="shared" si="7"/>
        <v>5842.75</v>
      </c>
      <c r="K95" s="16">
        <f t="shared" si="7"/>
        <v>6176.2</v>
      </c>
      <c r="L95" s="15">
        <f t="shared" si="7"/>
        <v>6533.9</v>
      </c>
      <c r="M95" s="15">
        <f t="shared" si="7"/>
        <v>6927.3</v>
      </c>
      <c r="N95" s="15">
        <f t="shared" si="7"/>
        <v>7358.7</v>
      </c>
      <c r="O95" s="15">
        <f t="shared" si="7"/>
        <v>7820.25</v>
      </c>
      <c r="P95" s="16">
        <f t="shared" si="7"/>
        <v>8324.4500000000007</v>
      </c>
    </row>
    <row r="96" spans="3:16" x14ac:dyDescent="0.25">
      <c r="C96" s="34">
        <f t="shared" si="5"/>
        <v>45</v>
      </c>
      <c r="D96" s="14">
        <f t="shared" si="7"/>
        <v>4141.25</v>
      </c>
      <c r="E96" s="15">
        <f t="shared" si="7"/>
        <v>4356.25</v>
      </c>
      <c r="F96" s="15">
        <f t="shared" si="7"/>
        <v>4588.2</v>
      </c>
      <c r="G96" s="15">
        <f t="shared" si="7"/>
        <v>4838.2</v>
      </c>
      <c r="H96" s="44">
        <f t="shared" si="7"/>
        <v>5099.05</v>
      </c>
      <c r="I96" s="15">
        <f t="shared" si="7"/>
        <v>5379.7</v>
      </c>
      <c r="J96" s="15">
        <f t="shared" si="7"/>
        <v>5672.6</v>
      </c>
      <c r="K96" s="16">
        <f t="shared" si="7"/>
        <v>5996.3</v>
      </c>
      <c r="L96" s="15">
        <f t="shared" si="7"/>
        <v>6343.6</v>
      </c>
      <c r="M96" s="15">
        <f t="shared" si="7"/>
        <v>6725.5</v>
      </c>
      <c r="N96" s="15">
        <f t="shared" si="7"/>
        <v>7144.4</v>
      </c>
      <c r="O96" s="15">
        <f t="shared" si="7"/>
        <v>7592.5</v>
      </c>
      <c r="P96" s="16">
        <f t="shared" si="7"/>
        <v>8082</v>
      </c>
    </row>
    <row r="97" spans="3:16" x14ac:dyDescent="0.25">
      <c r="C97" s="34">
        <f t="shared" si="5"/>
        <v>46</v>
      </c>
      <c r="D97" s="14">
        <f t="shared" si="7"/>
        <v>4020.65</v>
      </c>
      <c r="E97" s="15">
        <f t="shared" si="7"/>
        <v>4229.3999999999996</v>
      </c>
      <c r="F97" s="15">
        <f t="shared" si="7"/>
        <v>4454.6000000000004</v>
      </c>
      <c r="G97" s="15">
        <f t="shared" si="7"/>
        <v>4697.25</v>
      </c>
      <c r="H97" s="44">
        <f t="shared" si="7"/>
        <v>4950.5</v>
      </c>
      <c r="I97" s="15">
        <f t="shared" si="7"/>
        <v>5223</v>
      </c>
      <c r="J97" s="15">
        <f t="shared" si="7"/>
        <v>5507.35</v>
      </c>
      <c r="K97" s="16">
        <f t="shared" si="7"/>
        <v>5821.65</v>
      </c>
      <c r="L97" s="15">
        <f t="shared" si="7"/>
        <v>6158.85</v>
      </c>
      <c r="M97" s="15">
        <f t="shared" si="7"/>
        <v>6529.65</v>
      </c>
      <c r="N97" s="15">
        <f t="shared" si="7"/>
        <v>6936.3</v>
      </c>
      <c r="O97" s="15">
        <f t="shared" si="7"/>
        <v>7371.35</v>
      </c>
      <c r="P97" s="16">
        <f t="shared" si="7"/>
        <v>7846.6</v>
      </c>
    </row>
    <row r="98" spans="3:16" x14ac:dyDescent="0.25">
      <c r="C98" s="34">
        <f t="shared" si="5"/>
        <v>47</v>
      </c>
      <c r="D98" s="14">
        <f t="shared" si="7"/>
        <v>3903.55</v>
      </c>
      <c r="E98" s="15">
        <f t="shared" si="7"/>
        <v>4106.2</v>
      </c>
      <c r="F98" s="15">
        <f t="shared" si="7"/>
        <v>4324.8500000000004</v>
      </c>
      <c r="G98" s="15">
        <f t="shared" si="7"/>
        <v>4560.45</v>
      </c>
      <c r="H98" s="44">
        <f t="shared" si="7"/>
        <v>4806.3500000000004</v>
      </c>
      <c r="I98" s="15">
        <f t="shared" si="7"/>
        <v>5070.8500000000004</v>
      </c>
      <c r="J98" s="15">
        <f t="shared" si="7"/>
        <v>5346.95</v>
      </c>
      <c r="K98" s="16">
        <f t="shared" si="7"/>
        <v>5652.1</v>
      </c>
      <c r="L98" s="15">
        <f t="shared" si="7"/>
        <v>5979.45</v>
      </c>
      <c r="M98" s="15">
        <f t="shared" si="7"/>
        <v>6339.45</v>
      </c>
      <c r="N98" s="15">
        <f t="shared" si="7"/>
        <v>6734.25</v>
      </c>
      <c r="O98" s="15">
        <f t="shared" si="7"/>
        <v>7156.65</v>
      </c>
      <c r="P98" s="16">
        <f t="shared" si="7"/>
        <v>7618.05</v>
      </c>
    </row>
    <row r="99" spans="3:16" x14ac:dyDescent="0.25">
      <c r="C99" s="34">
        <f t="shared" si="5"/>
        <v>48</v>
      </c>
      <c r="D99" s="14">
        <f t="shared" si="7"/>
        <v>3789.85</v>
      </c>
      <c r="E99" s="15">
        <f t="shared" si="7"/>
        <v>3986.6</v>
      </c>
      <c r="F99" s="15">
        <f t="shared" si="7"/>
        <v>4198.8500000000004</v>
      </c>
      <c r="G99" s="15">
        <f t="shared" si="7"/>
        <v>4427.6499999999996</v>
      </c>
      <c r="H99" s="44">
        <f t="shared" si="7"/>
        <v>4666.3500000000004</v>
      </c>
      <c r="I99" s="15">
        <f t="shared" si="7"/>
        <v>4923.2</v>
      </c>
      <c r="J99" s="15">
        <f t="shared" si="7"/>
        <v>5191.25</v>
      </c>
      <c r="K99" s="16">
        <f t="shared" si="7"/>
        <v>5487.45</v>
      </c>
      <c r="L99" s="15">
        <f t="shared" si="7"/>
        <v>5805.3</v>
      </c>
      <c r="M99" s="15">
        <f t="shared" si="7"/>
        <v>6154.8</v>
      </c>
      <c r="N99" s="15">
        <f t="shared" si="7"/>
        <v>6538.1</v>
      </c>
      <c r="O99" s="15">
        <f t="shared" si="7"/>
        <v>6948.2</v>
      </c>
      <c r="P99" s="16">
        <f t="shared" si="7"/>
        <v>7396.15</v>
      </c>
    </row>
    <row r="100" spans="3:16" x14ac:dyDescent="0.25">
      <c r="C100" s="34">
        <f t="shared" si="5"/>
        <v>49</v>
      </c>
      <c r="D100" s="14">
        <f t="shared" si="7"/>
        <v>3679.45</v>
      </c>
      <c r="E100" s="15">
        <f t="shared" si="7"/>
        <v>3870.5</v>
      </c>
      <c r="F100" s="15">
        <f t="shared" si="7"/>
        <v>4076.55</v>
      </c>
      <c r="G100" s="15">
        <f t="shared" si="7"/>
        <v>4298.6499999999996</v>
      </c>
      <c r="H100" s="44">
        <f t="shared" si="7"/>
        <v>4530.45</v>
      </c>
      <c r="I100" s="15">
        <f t="shared" si="7"/>
        <v>4779.8</v>
      </c>
      <c r="J100" s="15">
        <f t="shared" si="7"/>
        <v>5040</v>
      </c>
      <c r="K100" s="16">
        <f t="shared" si="7"/>
        <v>5327.65</v>
      </c>
      <c r="L100" s="15">
        <f t="shared" si="7"/>
        <v>5636.2</v>
      </c>
      <c r="M100" s="15">
        <f t="shared" si="7"/>
        <v>5975.55</v>
      </c>
      <c r="N100" s="15">
        <f t="shared" si="7"/>
        <v>6347.7</v>
      </c>
      <c r="O100" s="15">
        <f t="shared" si="7"/>
        <v>6745.85</v>
      </c>
      <c r="P100" s="16">
        <f t="shared" si="7"/>
        <v>7180.75</v>
      </c>
    </row>
    <row r="101" spans="3:16" x14ac:dyDescent="0.25">
      <c r="C101" s="34">
        <f t="shared" si="5"/>
        <v>50</v>
      </c>
      <c r="D101" s="14">
        <f t="shared" si="7"/>
        <v>3572.3</v>
      </c>
      <c r="E101" s="15">
        <f t="shared" si="7"/>
        <v>3757.75</v>
      </c>
      <c r="F101" s="15">
        <f t="shared" si="7"/>
        <v>3957.85</v>
      </c>
      <c r="G101" s="15">
        <f t="shared" si="7"/>
        <v>4173.45</v>
      </c>
      <c r="H101" s="44">
        <f t="shared" si="7"/>
        <v>4398.45</v>
      </c>
      <c r="I101" s="15">
        <f t="shared" si="7"/>
        <v>4640.55</v>
      </c>
      <c r="J101" s="15">
        <f t="shared" si="7"/>
        <v>4893.25</v>
      </c>
      <c r="K101" s="16">
        <f t="shared" si="7"/>
        <v>5172.45</v>
      </c>
      <c r="L101" s="15">
        <f t="shared" si="7"/>
        <v>5472.05</v>
      </c>
      <c r="M101" s="15">
        <f t="shared" si="7"/>
        <v>5801.5</v>
      </c>
      <c r="N101" s="15">
        <f t="shared" si="7"/>
        <v>6162.8</v>
      </c>
      <c r="O101" s="15">
        <f t="shared" si="7"/>
        <v>6549.35</v>
      </c>
      <c r="P101" s="16">
        <f t="shared" si="7"/>
        <v>6971.6</v>
      </c>
    </row>
    <row r="102" spans="3:16" x14ac:dyDescent="0.25">
      <c r="C102" s="34">
        <f t="shared" si="5"/>
        <v>51</v>
      </c>
      <c r="D102" s="14">
        <f t="shared" si="7"/>
        <v>3468.25</v>
      </c>
      <c r="E102" s="15">
        <f t="shared" si="7"/>
        <v>3648.3</v>
      </c>
      <c r="F102" s="15">
        <f t="shared" si="7"/>
        <v>3842.55</v>
      </c>
      <c r="G102" s="15">
        <f t="shared" si="7"/>
        <v>4051.9</v>
      </c>
      <c r="H102" s="44">
        <f t="shared" si="7"/>
        <v>4270.3500000000004</v>
      </c>
      <c r="I102" s="15">
        <f t="shared" si="7"/>
        <v>4505.3999999999996</v>
      </c>
      <c r="J102" s="15">
        <f t="shared" si="7"/>
        <v>4750.7</v>
      </c>
      <c r="K102" s="16">
        <f t="shared" si="7"/>
        <v>5021.8</v>
      </c>
      <c r="L102" s="15">
        <f t="shared" si="7"/>
        <v>5312.65</v>
      </c>
      <c r="M102" s="15">
        <f t="shared" si="7"/>
        <v>5632.5</v>
      </c>
      <c r="N102" s="15">
        <f t="shared" si="7"/>
        <v>5983.3</v>
      </c>
      <c r="O102" s="15">
        <f t="shared" si="7"/>
        <v>6358.6</v>
      </c>
      <c r="P102" s="16">
        <f t="shared" si="7"/>
        <v>6768.55</v>
      </c>
    </row>
    <row r="103" spans="3:16" x14ac:dyDescent="0.25">
      <c r="C103" s="34">
        <f t="shared" si="5"/>
        <v>52</v>
      </c>
      <c r="D103" s="14">
        <f t="shared" ref="D103:P112" si="8">IF($C103&gt;D$66,0,ROUND($G$8*(1+$H$9)^(D$66-$C103)*D$65*20,0)/20)</f>
        <v>3367.25</v>
      </c>
      <c r="E103" s="15">
        <f t="shared" si="8"/>
        <v>3542.05</v>
      </c>
      <c r="F103" s="15">
        <f t="shared" si="8"/>
        <v>3730.65</v>
      </c>
      <c r="G103" s="15">
        <f t="shared" si="8"/>
        <v>3933.9</v>
      </c>
      <c r="H103" s="44">
        <f t="shared" si="8"/>
        <v>4146</v>
      </c>
      <c r="I103" s="15">
        <f t="shared" si="8"/>
        <v>4374.2</v>
      </c>
      <c r="J103" s="15">
        <f t="shared" si="8"/>
        <v>4612.3500000000004</v>
      </c>
      <c r="K103" s="16">
        <f t="shared" si="8"/>
        <v>4875.55</v>
      </c>
      <c r="L103" s="15">
        <f t="shared" si="8"/>
        <v>5157.95</v>
      </c>
      <c r="M103" s="15">
        <f t="shared" si="8"/>
        <v>5468.45</v>
      </c>
      <c r="N103" s="15">
        <f t="shared" si="8"/>
        <v>5809.05</v>
      </c>
      <c r="O103" s="15">
        <f t="shared" si="8"/>
        <v>6173.4</v>
      </c>
      <c r="P103" s="16">
        <f t="shared" si="8"/>
        <v>6571.4</v>
      </c>
    </row>
    <row r="104" spans="3:16" x14ac:dyDescent="0.25">
      <c r="C104" s="34">
        <f t="shared" si="5"/>
        <v>53</v>
      </c>
      <c r="D104" s="14">
        <f t="shared" si="8"/>
        <v>3269.15</v>
      </c>
      <c r="E104" s="15">
        <f t="shared" si="8"/>
        <v>3438.85</v>
      </c>
      <c r="F104" s="15">
        <f t="shared" si="8"/>
        <v>3622</v>
      </c>
      <c r="G104" s="15">
        <f t="shared" si="8"/>
        <v>3819.3</v>
      </c>
      <c r="H104" s="44">
        <f t="shared" si="8"/>
        <v>4025.25</v>
      </c>
      <c r="I104" s="15">
        <f t="shared" si="8"/>
        <v>4246.8</v>
      </c>
      <c r="J104" s="15">
        <f t="shared" si="8"/>
        <v>4478</v>
      </c>
      <c r="K104" s="16">
        <f t="shared" si="8"/>
        <v>4733.55</v>
      </c>
      <c r="L104" s="15">
        <f t="shared" si="8"/>
        <v>5007.7</v>
      </c>
      <c r="M104" s="15">
        <f t="shared" si="8"/>
        <v>5309.2</v>
      </c>
      <c r="N104" s="15">
        <f t="shared" si="8"/>
        <v>5639.85</v>
      </c>
      <c r="O104" s="15">
        <f t="shared" si="8"/>
        <v>5993.6</v>
      </c>
      <c r="P104" s="16">
        <f t="shared" si="8"/>
        <v>6380</v>
      </c>
    </row>
    <row r="105" spans="3:16" x14ac:dyDescent="0.25">
      <c r="C105" s="34">
        <f t="shared" si="5"/>
        <v>54</v>
      </c>
      <c r="D105" s="14">
        <f t="shared" si="8"/>
        <v>3173.95</v>
      </c>
      <c r="E105" s="15">
        <f t="shared" si="8"/>
        <v>3338.7</v>
      </c>
      <c r="F105" s="15">
        <f t="shared" si="8"/>
        <v>3516.5</v>
      </c>
      <c r="G105" s="15">
        <f t="shared" si="8"/>
        <v>3708.05</v>
      </c>
      <c r="H105" s="44">
        <f t="shared" si="8"/>
        <v>3908</v>
      </c>
      <c r="I105" s="15">
        <f t="shared" si="8"/>
        <v>4123.1000000000004</v>
      </c>
      <c r="J105" s="15">
        <f t="shared" si="8"/>
        <v>4347.55</v>
      </c>
      <c r="K105" s="16">
        <f t="shared" si="8"/>
        <v>4595.6499999999996</v>
      </c>
      <c r="L105" s="15">
        <f t="shared" si="8"/>
        <v>4861.8500000000004</v>
      </c>
      <c r="M105" s="15">
        <f t="shared" si="8"/>
        <v>5154.55</v>
      </c>
      <c r="N105" s="15">
        <f t="shared" si="8"/>
        <v>5475.55</v>
      </c>
      <c r="O105" s="15">
        <f t="shared" si="8"/>
        <v>5819</v>
      </c>
      <c r="P105" s="16">
        <f t="shared" si="8"/>
        <v>6194.15</v>
      </c>
    </row>
    <row r="106" spans="3:16" x14ac:dyDescent="0.25">
      <c r="C106" s="34">
        <f t="shared" si="5"/>
        <v>55</v>
      </c>
      <c r="D106" s="14">
        <f t="shared" si="8"/>
        <v>3081.5</v>
      </c>
      <c r="E106" s="15">
        <f t="shared" si="8"/>
        <v>3241.45</v>
      </c>
      <c r="F106" s="15">
        <f t="shared" si="8"/>
        <v>3414.05</v>
      </c>
      <c r="G106" s="15">
        <f t="shared" si="8"/>
        <v>3600.05</v>
      </c>
      <c r="H106" s="44">
        <f t="shared" si="8"/>
        <v>3794.15</v>
      </c>
      <c r="I106" s="15">
        <f t="shared" si="8"/>
        <v>4003</v>
      </c>
      <c r="J106" s="15">
        <f t="shared" si="8"/>
        <v>4220.95</v>
      </c>
      <c r="K106" s="16">
        <f t="shared" si="8"/>
        <v>4461.8</v>
      </c>
      <c r="L106" s="15">
        <f t="shared" si="8"/>
        <v>4720.25</v>
      </c>
      <c r="M106" s="15">
        <f t="shared" si="8"/>
        <v>5004.3999999999996</v>
      </c>
      <c r="N106" s="15">
        <f t="shared" si="8"/>
        <v>5316.1</v>
      </c>
      <c r="O106" s="15">
        <f t="shared" si="8"/>
        <v>5649.5</v>
      </c>
      <c r="P106" s="16">
        <f t="shared" si="8"/>
        <v>6013.75</v>
      </c>
    </row>
    <row r="107" spans="3:16" x14ac:dyDescent="0.25">
      <c r="C107" s="34">
        <f t="shared" si="5"/>
        <v>56</v>
      </c>
      <c r="D107" s="14">
        <f t="shared" si="8"/>
        <v>2991.75</v>
      </c>
      <c r="E107" s="15">
        <f t="shared" si="8"/>
        <v>3147.05</v>
      </c>
      <c r="F107" s="15">
        <f t="shared" si="8"/>
        <v>3314.6</v>
      </c>
      <c r="G107" s="15">
        <f t="shared" si="8"/>
        <v>3495.2</v>
      </c>
      <c r="H107" s="44">
        <f t="shared" si="8"/>
        <v>3683.65</v>
      </c>
      <c r="I107" s="15">
        <f t="shared" si="8"/>
        <v>3886.4</v>
      </c>
      <c r="J107" s="15">
        <f t="shared" si="8"/>
        <v>4098</v>
      </c>
      <c r="K107" s="16">
        <f t="shared" si="8"/>
        <v>4331.8500000000004</v>
      </c>
      <c r="L107" s="15">
        <f t="shared" si="8"/>
        <v>4582.75</v>
      </c>
      <c r="M107" s="15">
        <f t="shared" si="8"/>
        <v>4858.6499999999996</v>
      </c>
      <c r="N107" s="15">
        <f t="shared" si="8"/>
        <v>5161.25</v>
      </c>
      <c r="O107" s="15">
        <f t="shared" si="8"/>
        <v>5484.95</v>
      </c>
      <c r="P107" s="16">
        <f t="shared" si="8"/>
        <v>5838.6</v>
      </c>
    </row>
    <row r="108" spans="3:16" x14ac:dyDescent="0.25">
      <c r="C108" s="34">
        <f t="shared" si="5"/>
        <v>57</v>
      </c>
      <c r="D108" s="14">
        <f t="shared" si="8"/>
        <v>2904.6</v>
      </c>
      <c r="E108" s="15">
        <f t="shared" si="8"/>
        <v>3055.4</v>
      </c>
      <c r="F108" s="15">
        <f t="shared" si="8"/>
        <v>3218.1</v>
      </c>
      <c r="G108" s="15">
        <f t="shared" si="8"/>
        <v>3393.4</v>
      </c>
      <c r="H108" s="44">
        <f t="shared" si="8"/>
        <v>3576.35</v>
      </c>
      <c r="I108" s="15">
        <f t="shared" si="8"/>
        <v>3773.2</v>
      </c>
      <c r="J108" s="15">
        <f t="shared" si="8"/>
        <v>3978.65</v>
      </c>
      <c r="K108" s="16">
        <f t="shared" si="8"/>
        <v>4205.7</v>
      </c>
      <c r="L108" s="15">
        <f t="shared" si="8"/>
        <v>4449.3</v>
      </c>
      <c r="M108" s="15">
        <f t="shared" si="8"/>
        <v>4717.1499999999996</v>
      </c>
      <c r="N108" s="15">
        <f t="shared" si="8"/>
        <v>5010.95</v>
      </c>
      <c r="O108" s="15">
        <f t="shared" si="8"/>
        <v>5325.2</v>
      </c>
      <c r="P108" s="16">
        <f t="shared" si="8"/>
        <v>5668.55</v>
      </c>
    </row>
    <row r="109" spans="3:16" x14ac:dyDescent="0.25">
      <c r="C109" s="34">
        <f t="shared" si="5"/>
        <v>58</v>
      </c>
      <c r="D109" s="14">
        <f t="shared" si="8"/>
        <v>2820</v>
      </c>
      <c r="E109" s="15">
        <f t="shared" si="8"/>
        <v>2966.4</v>
      </c>
      <c r="F109" s="15">
        <f t="shared" si="8"/>
        <v>3124.35</v>
      </c>
      <c r="G109" s="15">
        <f t="shared" si="8"/>
        <v>3294.55</v>
      </c>
      <c r="H109" s="44">
        <f t="shared" si="8"/>
        <v>3472.2</v>
      </c>
      <c r="I109" s="15">
        <f t="shared" si="8"/>
        <v>3663.3</v>
      </c>
      <c r="J109" s="15">
        <f t="shared" si="8"/>
        <v>3862.75</v>
      </c>
      <c r="K109" s="16">
        <f t="shared" si="8"/>
        <v>4083.2</v>
      </c>
      <c r="L109" s="15">
        <f t="shared" si="8"/>
        <v>4319.7</v>
      </c>
      <c r="M109" s="15">
        <f t="shared" si="8"/>
        <v>4579.75</v>
      </c>
      <c r="N109" s="15">
        <f t="shared" si="8"/>
        <v>4865</v>
      </c>
      <c r="O109" s="15">
        <f t="shared" si="8"/>
        <v>5170.1000000000004</v>
      </c>
      <c r="P109" s="16">
        <f t="shared" si="8"/>
        <v>5503.45</v>
      </c>
    </row>
    <row r="110" spans="3:16" x14ac:dyDescent="0.25">
      <c r="C110" s="34">
        <f t="shared" si="5"/>
        <v>59</v>
      </c>
      <c r="D110" s="14">
        <f t="shared" si="8"/>
        <v>0</v>
      </c>
      <c r="E110" s="15">
        <f t="shared" si="8"/>
        <v>2880</v>
      </c>
      <c r="F110" s="15">
        <f t="shared" si="8"/>
        <v>3033.35</v>
      </c>
      <c r="G110" s="15">
        <f t="shared" si="8"/>
        <v>3198.6</v>
      </c>
      <c r="H110" s="44">
        <f t="shared" si="8"/>
        <v>3371.05</v>
      </c>
      <c r="I110" s="15">
        <f t="shared" si="8"/>
        <v>3556.6</v>
      </c>
      <c r="J110" s="15">
        <f t="shared" si="8"/>
        <v>3750.25</v>
      </c>
      <c r="K110" s="16">
        <f t="shared" si="8"/>
        <v>3964.25</v>
      </c>
      <c r="L110" s="15">
        <f t="shared" si="8"/>
        <v>4193.8500000000004</v>
      </c>
      <c r="M110" s="15">
        <f t="shared" si="8"/>
        <v>4446.3500000000004</v>
      </c>
      <c r="N110" s="15">
        <f t="shared" si="8"/>
        <v>4723.3</v>
      </c>
      <c r="O110" s="15">
        <f t="shared" si="8"/>
        <v>5019.55</v>
      </c>
      <c r="P110" s="16">
        <f t="shared" si="8"/>
        <v>5343.15</v>
      </c>
    </row>
    <row r="111" spans="3:16" x14ac:dyDescent="0.25">
      <c r="C111" s="34">
        <f t="shared" si="5"/>
        <v>60</v>
      </c>
      <c r="D111" s="14">
        <f t="shared" si="8"/>
        <v>0</v>
      </c>
      <c r="E111" s="15">
        <f t="shared" si="8"/>
        <v>0</v>
      </c>
      <c r="F111" s="15">
        <f t="shared" si="8"/>
        <v>2945</v>
      </c>
      <c r="G111" s="15">
        <f t="shared" si="8"/>
        <v>3105.45</v>
      </c>
      <c r="H111" s="44">
        <f t="shared" si="8"/>
        <v>3272.9</v>
      </c>
      <c r="I111" s="15">
        <f t="shared" si="8"/>
        <v>3453</v>
      </c>
      <c r="J111" s="15">
        <f t="shared" si="8"/>
        <v>3641</v>
      </c>
      <c r="K111" s="16">
        <f t="shared" si="8"/>
        <v>3848.8</v>
      </c>
      <c r="L111" s="15">
        <f t="shared" si="8"/>
        <v>4071.7</v>
      </c>
      <c r="M111" s="15">
        <f t="shared" si="8"/>
        <v>4316.8500000000004</v>
      </c>
      <c r="N111" s="15">
        <f t="shared" si="8"/>
        <v>4585.7</v>
      </c>
      <c r="O111" s="15">
        <f t="shared" si="8"/>
        <v>4873.3500000000004</v>
      </c>
      <c r="P111" s="16">
        <f t="shared" si="8"/>
        <v>5187.5</v>
      </c>
    </row>
    <row r="112" spans="3:16" x14ac:dyDescent="0.25">
      <c r="C112" s="34">
        <f t="shared" si="5"/>
        <v>61</v>
      </c>
      <c r="D112" s="14">
        <f t="shared" si="8"/>
        <v>0</v>
      </c>
      <c r="E112" s="15">
        <f t="shared" si="8"/>
        <v>0</v>
      </c>
      <c r="F112" s="15">
        <f t="shared" si="8"/>
        <v>0</v>
      </c>
      <c r="G112" s="15">
        <f t="shared" si="8"/>
        <v>3015</v>
      </c>
      <c r="H112" s="44">
        <f t="shared" si="8"/>
        <v>3177.55</v>
      </c>
      <c r="I112" s="15">
        <f t="shared" si="8"/>
        <v>3352.45</v>
      </c>
      <c r="J112" s="15">
        <f t="shared" si="8"/>
        <v>3534.95</v>
      </c>
      <c r="K112" s="16">
        <f t="shared" si="8"/>
        <v>3736.7</v>
      </c>
      <c r="L112" s="15">
        <f t="shared" si="8"/>
        <v>3953.1</v>
      </c>
      <c r="M112" s="15">
        <f t="shared" si="8"/>
        <v>4191.1000000000004</v>
      </c>
      <c r="N112" s="15">
        <f t="shared" si="8"/>
        <v>4452.1499999999996</v>
      </c>
      <c r="O112" s="15">
        <f t="shared" si="8"/>
        <v>4731.3999999999996</v>
      </c>
      <c r="P112" s="16">
        <f t="shared" si="8"/>
        <v>5036.3999999999996</v>
      </c>
    </row>
    <row r="113" spans="3:16" x14ac:dyDescent="0.25">
      <c r="C113" s="34">
        <f t="shared" si="5"/>
        <v>62</v>
      </c>
      <c r="D113" s="45">
        <f t="shared" ref="D113:P121" si="9">IF($C113&gt;D$66,0,ROUND($G$8*(1+$H$9)^(D$66-$C113)*D$65*20,0)/20)</f>
        <v>0</v>
      </c>
      <c r="E113" s="46">
        <f t="shared" si="9"/>
        <v>0</v>
      </c>
      <c r="F113" s="46">
        <f t="shared" si="9"/>
        <v>0</v>
      </c>
      <c r="G113" s="46">
        <f t="shared" si="9"/>
        <v>0</v>
      </c>
      <c r="H113" s="47">
        <f t="shared" si="9"/>
        <v>3085</v>
      </c>
      <c r="I113" s="15">
        <f t="shared" si="9"/>
        <v>3254.8</v>
      </c>
      <c r="J113" s="15">
        <f t="shared" si="9"/>
        <v>3432</v>
      </c>
      <c r="K113" s="16">
        <f t="shared" si="9"/>
        <v>3627.85</v>
      </c>
      <c r="L113" s="15">
        <f t="shared" si="9"/>
        <v>3838</v>
      </c>
      <c r="M113" s="15">
        <f t="shared" si="9"/>
        <v>4069.05</v>
      </c>
      <c r="N113" s="15">
        <f t="shared" si="9"/>
        <v>4322.45</v>
      </c>
      <c r="O113" s="15">
        <f t="shared" si="9"/>
        <v>4593.6000000000004</v>
      </c>
      <c r="P113" s="16">
        <f t="shared" si="9"/>
        <v>4889.75</v>
      </c>
    </row>
    <row r="114" spans="3:16" x14ac:dyDescent="0.25">
      <c r="C114" s="34">
        <f t="shared" si="5"/>
        <v>63</v>
      </c>
      <c r="D114" s="14">
        <f t="shared" si="9"/>
        <v>0</v>
      </c>
      <c r="E114" s="15">
        <f t="shared" si="9"/>
        <v>0</v>
      </c>
      <c r="F114" s="15">
        <f t="shared" si="9"/>
        <v>0</v>
      </c>
      <c r="G114" s="15">
        <f t="shared" si="9"/>
        <v>0</v>
      </c>
      <c r="H114" s="15">
        <f t="shared" si="9"/>
        <v>0</v>
      </c>
      <c r="I114" s="15">
        <f t="shared" si="9"/>
        <v>3160</v>
      </c>
      <c r="J114" s="15">
        <f t="shared" si="9"/>
        <v>3332.05</v>
      </c>
      <c r="K114" s="16">
        <f t="shared" si="9"/>
        <v>3522.2</v>
      </c>
      <c r="L114" s="15">
        <f t="shared" si="9"/>
        <v>3726.2</v>
      </c>
      <c r="M114" s="15">
        <f t="shared" si="9"/>
        <v>3950.55</v>
      </c>
      <c r="N114" s="15">
        <f t="shared" si="9"/>
        <v>4196.55</v>
      </c>
      <c r="O114" s="15">
        <f t="shared" si="9"/>
        <v>4459.8</v>
      </c>
      <c r="P114" s="16">
        <f t="shared" si="9"/>
        <v>4747.3</v>
      </c>
    </row>
    <row r="115" spans="3:16" x14ac:dyDescent="0.25">
      <c r="C115" s="34">
        <f t="shared" si="5"/>
        <v>64</v>
      </c>
      <c r="D115" s="14">
        <f t="shared" si="9"/>
        <v>0</v>
      </c>
      <c r="E115" s="15">
        <f t="shared" si="9"/>
        <v>0</v>
      </c>
      <c r="F115" s="15">
        <f t="shared" si="9"/>
        <v>0</v>
      </c>
      <c r="G115" s="15">
        <f t="shared" si="9"/>
        <v>0</v>
      </c>
      <c r="H115" s="15">
        <f t="shared" si="9"/>
        <v>0</v>
      </c>
      <c r="I115" s="15">
        <f t="shared" si="9"/>
        <v>0</v>
      </c>
      <c r="J115" s="15">
        <f t="shared" si="9"/>
        <v>3235</v>
      </c>
      <c r="K115" s="16">
        <f t="shared" si="9"/>
        <v>3419.6</v>
      </c>
      <c r="L115" s="15">
        <f t="shared" si="9"/>
        <v>3617.65</v>
      </c>
      <c r="M115" s="15">
        <f t="shared" si="9"/>
        <v>3835.45</v>
      </c>
      <c r="N115" s="15">
        <f t="shared" si="9"/>
        <v>4074.35</v>
      </c>
      <c r="O115" s="15">
        <f t="shared" si="9"/>
        <v>4329.8999999999996</v>
      </c>
      <c r="P115" s="16">
        <f t="shared" si="9"/>
        <v>4609.05</v>
      </c>
    </row>
    <row r="116" spans="3:16" x14ac:dyDescent="0.25">
      <c r="C116" s="34">
        <f t="shared" si="5"/>
        <v>65</v>
      </c>
      <c r="D116" s="45">
        <f t="shared" si="9"/>
        <v>0</v>
      </c>
      <c r="E116" s="46">
        <f t="shared" si="9"/>
        <v>0</v>
      </c>
      <c r="F116" s="46">
        <f t="shared" si="9"/>
        <v>0</v>
      </c>
      <c r="G116" s="46">
        <f t="shared" si="9"/>
        <v>0</v>
      </c>
      <c r="H116" s="46">
        <f t="shared" si="9"/>
        <v>0</v>
      </c>
      <c r="I116" s="46">
        <f t="shared" si="9"/>
        <v>0</v>
      </c>
      <c r="J116" s="46">
        <f t="shared" si="9"/>
        <v>0</v>
      </c>
      <c r="K116" s="49">
        <f t="shared" si="9"/>
        <v>3320</v>
      </c>
      <c r="L116" s="15">
        <f t="shared" si="9"/>
        <v>3512.3</v>
      </c>
      <c r="M116" s="15">
        <f t="shared" si="9"/>
        <v>3723.75</v>
      </c>
      <c r="N116" s="15">
        <f t="shared" si="9"/>
        <v>3955.65</v>
      </c>
      <c r="O116" s="15">
        <f t="shared" si="9"/>
        <v>4203.8</v>
      </c>
      <c r="P116" s="16">
        <f t="shared" si="9"/>
        <v>4474.8</v>
      </c>
    </row>
    <row r="117" spans="3:16" x14ac:dyDescent="0.25">
      <c r="C117" s="34">
        <f t="shared" si="5"/>
        <v>66</v>
      </c>
      <c r="D117" s="14">
        <f t="shared" si="9"/>
        <v>0</v>
      </c>
      <c r="E117" s="15">
        <f t="shared" si="9"/>
        <v>0</v>
      </c>
      <c r="F117" s="15">
        <f t="shared" si="9"/>
        <v>0</v>
      </c>
      <c r="G117" s="15">
        <f t="shared" si="9"/>
        <v>0</v>
      </c>
      <c r="H117" s="15">
        <f t="shared" si="9"/>
        <v>0</v>
      </c>
      <c r="I117" s="15">
        <f t="shared" si="9"/>
        <v>0</v>
      </c>
      <c r="J117" s="15">
        <f t="shared" si="9"/>
        <v>0</v>
      </c>
      <c r="K117" s="16">
        <f t="shared" si="9"/>
        <v>0</v>
      </c>
      <c r="L117" s="15">
        <f t="shared" si="9"/>
        <v>3410</v>
      </c>
      <c r="M117" s="15">
        <f t="shared" si="9"/>
        <v>3615.3</v>
      </c>
      <c r="N117" s="15">
        <f t="shared" si="9"/>
        <v>3840.45</v>
      </c>
      <c r="O117" s="15">
        <f t="shared" si="9"/>
        <v>4081.35</v>
      </c>
      <c r="P117" s="16">
        <f t="shared" si="9"/>
        <v>4344.45</v>
      </c>
    </row>
    <row r="118" spans="3:16" x14ac:dyDescent="0.25">
      <c r="C118" s="34">
        <f t="shared" si="5"/>
        <v>67</v>
      </c>
      <c r="D118" s="14">
        <f t="shared" si="9"/>
        <v>0</v>
      </c>
      <c r="E118" s="15">
        <f t="shared" si="9"/>
        <v>0</v>
      </c>
      <c r="F118" s="15">
        <f t="shared" si="9"/>
        <v>0</v>
      </c>
      <c r="G118" s="15">
        <f t="shared" si="9"/>
        <v>0</v>
      </c>
      <c r="H118" s="15">
        <f t="shared" si="9"/>
        <v>0</v>
      </c>
      <c r="I118" s="15">
        <f t="shared" si="9"/>
        <v>0</v>
      </c>
      <c r="J118" s="15">
        <f t="shared" si="9"/>
        <v>0</v>
      </c>
      <c r="K118" s="16">
        <f t="shared" si="9"/>
        <v>0</v>
      </c>
      <c r="L118" s="15">
        <f t="shared" si="9"/>
        <v>0</v>
      </c>
      <c r="M118" s="15">
        <f t="shared" si="9"/>
        <v>3510</v>
      </c>
      <c r="N118" s="15">
        <f t="shared" si="9"/>
        <v>3728.6</v>
      </c>
      <c r="O118" s="15">
        <f t="shared" si="9"/>
        <v>3962.45</v>
      </c>
      <c r="P118" s="16">
        <f t="shared" si="9"/>
        <v>4217.95</v>
      </c>
    </row>
    <row r="119" spans="3:16" x14ac:dyDescent="0.25">
      <c r="C119" s="34">
        <f t="shared" si="5"/>
        <v>68</v>
      </c>
      <c r="D119" s="14">
        <f t="shared" si="9"/>
        <v>0</v>
      </c>
      <c r="E119" s="15">
        <f t="shared" si="9"/>
        <v>0</v>
      </c>
      <c r="F119" s="15">
        <f t="shared" si="9"/>
        <v>0</v>
      </c>
      <c r="G119" s="15">
        <f t="shared" si="9"/>
        <v>0</v>
      </c>
      <c r="H119" s="15">
        <f t="shared" si="9"/>
        <v>0</v>
      </c>
      <c r="I119" s="15">
        <f t="shared" si="9"/>
        <v>0</v>
      </c>
      <c r="J119" s="15">
        <f t="shared" si="9"/>
        <v>0</v>
      </c>
      <c r="K119" s="16">
        <f t="shared" si="9"/>
        <v>0</v>
      </c>
      <c r="L119" s="15">
        <f t="shared" si="9"/>
        <v>0</v>
      </c>
      <c r="M119" s="15">
        <f t="shared" si="9"/>
        <v>0</v>
      </c>
      <c r="N119" s="15">
        <f t="shared" si="9"/>
        <v>3620</v>
      </c>
      <c r="O119" s="15">
        <f t="shared" si="9"/>
        <v>3847.05</v>
      </c>
      <c r="P119" s="16">
        <f t="shared" si="9"/>
        <v>4095.05</v>
      </c>
    </row>
    <row r="120" spans="3:16" x14ac:dyDescent="0.25">
      <c r="C120" s="34">
        <f t="shared" si="5"/>
        <v>69</v>
      </c>
      <c r="D120" s="14">
        <f t="shared" si="9"/>
        <v>0</v>
      </c>
      <c r="E120" s="15">
        <f t="shared" si="9"/>
        <v>0</v>
      </c>
      <c r="F120" s="15">
        <f t="shared" si="9"/>
        <v>0</v>
      </c>
      <c r="G120" s="15">
        <f t="shared" si="9"/>
        <v>0</v>
      </c>
      <c r="H120" s="15">
        <f t="shared" si="9"/>
        <v>0</v>
      </c>
      <c r="I120" s="15">
        <f t="shared" si="9"/>
        <v>0</v>
      </c>
      <c r="J120" s="15">
        <f t="shared" si="9"/>
        <v>0</v>
      </c>
      <c r="K120" s="16">
        <f t="shared" si="9"/>
        <v>0</v>
      </c>
      <c r="L120" s="15">
        <f t="shared" si="9"/>
        <v>0</v>
      </c>
      <c r="M120" s="15">
        <f t="shared" si="9"/>
        <v>0</v>
      </c>
      <c r="N120" s="15">
        <f t="shared" si="9"/>
        <v>0</v>
      </c>
      <c r="O120" s="15">
        <f t="shared" si="9"/>
        <v>3735</v>
      </c>
      <c r="P120" s="16">
        <f t="shared" si="9"/>
        <v>3975.8</v>
      </c>
    </row>
    <row r="121" spans="3:16" ht="14.4" thickBot="1" x14ac:dyDescent="0.3">
      <c r="C121" s="35">
        <f t="shared" si="5"/>
        <v>70</v>
      </c>
      <c r="D121" s="18">
        <f t="shared" si="9"/>
        <v>0</v>
      </c>
      <c r="E121" s="19">
        <f t="shared" si="9"/>
        <v>0</v>
      </c>
      <c r="F121" s="19">
        <f t="shared" si="9"/>
        <v>0</v>
      </c>
      <c r="G121" s="19">
        <f t="shared" si="9"/>
        <v>0</v>
      </c>
      <c r="H121" s="19">
        <f t="shared" si="9"/>
        <v>0</v>
      </c>
      <c r="I121" s="19">
        <f t="shared" si="9"/>
        <v>0</v>
      </c>
      <c r="J121" s="19">
        <f t="shared" si="9"/>
        <v>0</v>
      </c>
      <c r="K121" s="20">
        <f t="shared" si="9"/>
        <v>0</v>
      </c>
      <c r="L121" s="19">
        <f t="shared" si="9"/>
        <v>0</v>
      </c>
      <c r="M121" s="19">
        <f t="shared" si="9"/>
        <v>0</v>
      </c>
      <c r="N121" s="19">
        <f t="shared" si="9"/>
        <v>0</v>
      </c>
      <c r="O121" s="19">
        <f t="shared" si="9"/>
        <v>0</v>
      </c>
      <c r="P121" s="20">
        <f t="shared" si="9"/>
        <v>3860</v>
      </c>
    </row>
    <row r="126" spans="3:16" x14ac:dyDescent="0.25">
      <c r="D126" s="22" t="s">
        <v>18</v>
      </c>
    </row>
    <row r="127" spans="3:16" ht="14.4" thickBot="1" x14ac:dyDescent="0.3"/>
    <row r="128" spans="3:16" ht="14.4" thickBot="1" x14ac:dyDescent="0.3">
      <c r="C128" s="21" t="s">
        <v>20</v>
      </c>
      <c r="D128" s="28">
        <v>58</v>
      </c>
      <c r="E128" s="28">
        <v>59</v>
      </c>
      <c r="F128" s="28">
        <v>60</v>
      </c>
      <c r="G128" s="28">
        <v>61</v>
      </c>
      <c r="H128" s="28">
        <v>62</v>
      </c>
      <c r="I128" s="28">
        <v>63</v>
      </c>
      <c r="J128" s="28">
        <v>64</v>
      </c>
      <c r="K128" s="28">
        <v>65</v>
      </c>
      <c r="L128" s="28">
        <v>66</v>
      </c>
      <c r="M128" s="28">
        <v>67</v>
      </c>
      <c r="N128" s="28">
        <v>68</v>
      </c>
      <c r="O128" s="28">
        <v>69</v>
      </c>
      <c r="P128" s="29">
        <v>70</v>
      </c>
    </row>
    <row r="130" spans="3:19" ht="14.4" thickBot="1" x14ac:dyDescent="0.3">
      <c r="C130" s="21">
        <v>1</v>
      </c>
      <c r="D130" s="25">
        <v>5.6399999999999999E-2</v>
      </c>
      <c r="E130" s="25">
        <v>5.7599999999999998E-2</v>
      </c>
      <c r="F130" s="25">
        <v>5.8900000000000001E-2</v>
      </c>
      <c r="G130" s="25">
        <v>6.0299999999999999E-2</v>
      </c>
      <c r="H130" s="25">
        <v>6.1699999999999998E-2</v>
      </c>
      <c r="I130" s="25">
        <v>6.3200000000000006E-2</v>
      </c>
      <c r="J130" s="25">
        <v>6.4699999999999994E-2</v>
      </c>
      <c r="K130" s="25">
        <v>6.6400000000000001E-2</v>
      </c>
      <c r="L130" s="25">
        <v>6.8199999999999997E-2</v>
      </c>
      <c r="M130" s="25">
        <v>7.0199999999999999E-2</v>
      </c>
      <c r="N130" s="25">
        <v>7.2400000000000006E-2</v>
      </c>
      <c r="O130" s="25">
        <v>7.4700000000000003E-2</v>
      </c>
      <c r="P130" s="26">
        <v>7.7200000000000005E-2</v>
      </c>
      <c r="R130" s="22" t="s">
        <v>19</v>
      </c>
    </row>
    <row r="131" spans="3:19" x14ac:dyDescent="0.25">
      <c r="D131" s="81"/>
      <c r="E131" s="81"/>
      <c r="F131" s="81"/>
      <c r="G131" s="81"/>
      <c r="H131" s="81"/>
      <c r="I131" s="81"/>
      <c r="J131" s="81"/>
      <c r="K131" s="81"/>
      <c r="L131" s="81"/>
      <c r="M131" s="81"/>
      <c r="N131" s="81"/>
      <c r="O131" s="81"/>
      <c r="P131" s="81"/>
    </row>
    <row r="132" spans="3:19" x14ac:dyDescent="0.25">
      <c r="D132" s="82"/>
      <c r="E132" s="81"/>
      <c r="F132" s="81"/>
      <c r="G132" s="81"/>
      <c r="H132" s="81"/>
      <c r="I132" s="81"/>
      <c r="J132" s="81"/>
      <c r="K132" s="81"/>
      <c r="L132" s="81"/>
      <c r="M132" s="81"/>
      <c r="N132" s="81"/>
      <c r="O132" s="81"/>
      <c r="P132" s="81"/>
    </row>
    <row r="133" spans="3:19" x14ac:dyDescent="0.25">
      <c r="D133" s="21"/>
      <c r="E133" s="21"/>
      <c r="F133" s="21"/>
      <c r="G133" s="21"/>
      <c r="H133" s="21"/>
      <c r="I133" s="21"/>
      <c r="J133" s="21"/>
      <c r="K133" s="21"/>
      <c r="L133" s="21"/>
      <c r="M133" s="21"/>
      <c r="N133" s="21"/>
      <c r="O133" s="21"/>
      <c r="P133" s="21"/>
      <c r="Q133" s="21"/>
      <c r="R133" s="21"/>
      <c r="S133" s="21"/>
    </row>
    <row r="134" spans="3:19" x14ac:dyDescent="0.25">
      <c r="D134" s="21"/>
      <c r="E134" s="21"/>
      <c r="F134" s="21"/>
      <c r="G134" s="21"/>
      <c r="H134" s="21"/>
      <c r="I134" s="21"/>
      <c r="J134" s="21"/>
      <c r="K134" s="21"/>
      <c r="L134" s="21"/>
      <c r="M134" s="21"/>
      <c r="N134" s="21"/>
      <c r="O134" s="21"/>
      <c r="P134" s="21"/>
      <c r="Q134" s="21"/>
      <c r="R134" s="21"/>
      <c r="S134" s="21"/>
    </row>
    <row r="135" spans="3:19" x14ac:dyDescent="0.25">
      <c r="D135" s="21"/>
      <c r="E135" s="21"/>
      <c r="F135" s="21"/>
      <c r="G135" s="21"/>
      <c r="H135" s="21"/>
      <c r="I135" s="21"/>
      <c r="J135" s="21"/>
      <c r="K135" s="21"/>
      <c r="L135" s="21"/>
      <c r="M135" s="21"/>
      <c r="N135" s="21"/>
      <c r="O135" s="21"/>
      <c r="P135" s="21"/>
      <c r="Q135" s="21"/>
      <c r="R135" s="21"/>
      <c r="S135" s="21"/>
    </row>
    <row r="136" spans="3:19" x14ac:dyDescent="0.25">
      <c r="D136" s="21"/>
      <c r="E136" s="21"/>
      <c r="F136" s="21"/>
      <c r="G136" s="21"/>
      <c r="H136" s="21"/>
      <c r="I136" s="21"/>
      <c r="J136" s="21"/>
      <c r="K136" s="21"/>
      <c r="L136" s="21"/>
      <c r="M136" s="21"/>
      <c r="N136" s="21"/>
      <c r="O136" s="21"/>
      <c r="P136" s="21"/>
      <c r="Q136" s="21"/>
      <c r="R136" s="21"/>
      <c r="S136" s="21"/>
    </row>
    <row r="137" spans="3:19" x14ac:dyDescent="0.25">
      <c r="D137" s="21"/>
      <c r="E137" s="21"/>
      <c r="F137" s="21"/>
      <c r="G137" s="21"/>
      <c r="H137" s="21"/>
      <c r="I137" s="21"/>
      <c r="J137" s="21"/>
      <c r="K137" s="21"/>
      <c r="L137" s="21"/>
      <c r="M137" s="21"/>
      <c r="N137" s="21"/>
      <c r="O137" s="21"/>
      <c r="P137" s="21"/>
      <c r="Q137" s="21"/>
      <c r="R137" s="21"/>
      <c r="S137" s="21"/>
    </row>
    <row r="138" spans="3:19" x14ac:dyDescent="0.25">
      <c r="D138" s="21"/>
      <c r="E138" s="21"/>
      <c r="F138" s="21"/>
      <c r="G138" s="21"/>
      <c r="H138" s="21"/>
      <c r="I138" s="21"/>
      <c r="J138" s="21"/>
      <c r="K138" s="21"/>
      <c r="L138" s="21"/>
      <c r="M138" s="21"/>
      <c r="N138" s="21"/>
      <c r="O138" s="21"/>
      <c r="P138" s="21"/>
      <c r="Q138" s="21"/>
      <c r="R138" s="21"/>
      <c r="S138" s="21"/>
    </row>
    <row r="139" spans="3:19" x14ac:dyDescent="0.25">
      <c r="D139" s="21"/>
      <c r="E139" s="21"/>
      <c r="F139" s="21"/>
      <c r="G139" s="21"/>
      <c r="H139" s="21"/>
      <c r="I139" s="21"/>
      <c r="J139" s="21"/>
      <c r="K139" s="21"/>
      <c r="L139" s="21"/>
      <c r="M139" s="21"/>
      <c r="N139" s="21"/>
      <c r="O139" s="21"/>
      <c r="P139" s="21"/>
      <c r="Q139" s="21"/>
      <c r="R139" s="21"/>
      <c r="S139" s="21"/>
    </row>
    <row r="140" spans="3:19" x14ac:dyDescent="0.25">
      <c r="D140" s="21"/>
    </row>
    <row r="141" spans="3:19" x14ac:dyDescent="0.25">
      <c r="D141" s="21"/>
    </row>
    <row r="142" spans="3:19" x14ac:dyDescent="0.25">
      <c r="D142" s="21"/>
    </row>
    <row r="143" spans="3:19" x14ac:dyDescent="0.25">
      <c r="D143" s="21"/>
    </row>
    <row r="144" spans="3:19" x14ac:dyDescent="0.25">
      <c r="D144" s="21"/>
    </row>
    <row r="145" spans="4:4" x14ac:dyDescent="0.25">
      <c r="D145" s="21"/>
    </row>
    <row r="146" spans="4:4" x14ac:dyDescent="0.25">
      <c r="D146" s="21"/>
    </row>
    <row r="147" spans="4:4" x14ac:dyDescent="0.25">
      <c r="D147" s="21"/>
    </row>
    <row r="148" spans="4:4" x14ac:dyDescent="0.25">
      <c r="D148" s="21"/>
    </row>
    <row r="149" spans="4:4" x14ac:dyDescent="0.25">
      <c r="D149" s="21"/>
    </row>
  </sheetData>
  <sheetProtection password="D433" sheet="1" objects="1" scenarios="1" selectLockedCells="1"/>
  <mergeCells count="6">
    <mergeCell ref="O9:P9"/>
    <mergeCell ref="C2:P2"/>
    <mergeCell ref="C4:P4"/>
    <mergeCell ref="C6:P6"/>
    <mergeCell ref="G8:H8"/>
    <mergeCell ref="O8:P8"/>
  </mergeCells>
  <conditionalFormatting sqref="D73:P121">
    <cfRule type="expression" dxfId="1" priority="1" stopIfTrue="1">
      <formula>($O$9-$O$8)=$C73</formula>
    </cfRule>
  </conditionalFormatting>
  <printOptions horizontalCentered="1" verticalCentered="1"/>
  <pageMargins left="0" right="0" top="0.39370078740157483" bottom="0.39370078740157483" header="0" footer="0"/>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M93"/>
  <sheetViews>
    <sheetView showGridLines="0" showRowColHeaders="0" zoomScaleNormal="100" workbookViewId="0">
      <selection activeCell="F9" sqref="F9"/>
    </sheetView>
  </sheetViews>
  <sheetFormatPr baseColWidth="10" defaultColWidth="14.6640625" defaultRowHeight="13.8" x14ac:dyDescent="0.25"/>
  <cols>
    <col min="1" max="1" width="25.77734375" style="2" customWidth="1"/>
    <col min="2" max="2" width="4.77734375" style="2" customWidth="1"/>
    <col min="3" max="3" width="28.77734375" style="1" customWidth="1"/>
    <col min="4" max="10" width="28.77734375" style="2" customWidth="1"/>
    <col min="11" max="11" width="4.77734375" style="2" customWidth="1"/>
    <col min="12" max="12" width="6.6640625" style="2" customWidth="1"/>
    <col min="13" max="16384" width="14.6640625" style="2"/>
  </cols>
  <sheetData>
    <row r="1" spans="3:13" ht="14.4" thickBot="1" x14ac:dyDescent="0.3"/>
    <row r="2" spans="3:13" ht="28.2" thickBot="1" x14ac:dyDescent="0.3">
      <c r="C2" s="174" t="s">
        <v>15</v>
      </c>
      <c r="D2" s="175"/>
      <c r="E2" s="175"/>
      <c r="F2" s="175"/>
      <c r="G2" s="175"/>
      <c r="H2" s="175"/>
      <c r="I2" s="175"/>
      <c r="J2" s="176"/>
    </row>
    <row r="3" spans="3:13" x14ac:dyDescent="0.25">
      <c r="C3" s="2"/>
    </row>
    <row r="4" spans="3:13" ht="90" customHeight="1" x14ac:dyDescent="0.25">
      <c r="C4" s="167" t="s">
        <v>39</v>
      </c>
      <c r="D4" s="177"/>
      <c r="E4" s="177"/>
      <c r="F4" s="177"/>
      <c r="G4" s="177"/>
      <c r="H4" s="177"/>
      <c r="I4" s="177"/>
      <c r="J4" s="178"/>
    </row>
    <row r="5" spans="3:13" x14ac:dyDescent="0.25">
      <c r="C5" s="2"/>
    </row>
    <row r="6" spans="3:13" ht="90" customHeight="1" x14ac:dyDescent="0.25">
      <c r="C6" s="167" t="s">
        <v>37</v>
      </c>
      <c r="D6" s="177"/>
      <c r="E6" s="177"/>
      <c r="F6" s="177"/>
      <c r="G6" s="177"/>
      <c r="H6" s="177"/>
      <c r="I6" s="177"/>
      <c r="J6" s="178"/>
    </row>
    <row r="7" spans="3:13" x14ac:dyDescent="0.25">
      <c r="C7" s="42"/>
    </row>
    <row r="8" spans="3:13" ht="14.4" thickBot="1" x14ac:dyDescent="0.3"/>
    <row r="9" spans="3:13" ht="17.399999999999999" x14ac:dyDescent="0.3">
      <c r="C9" s="142" t="s">
        <v>8</v>
      </c>
      <c r="D9" s="145"/>
      <c r="E9" s="145"/>
      <c r="F9" s="156">
        <v>10000</v>
      </c>
      <c r="G9" s="151"/>
      <c r="H9" s="145" t="s">
        <v>2</v>
      </c>
      <c r="I9" s="145"/>
      <c r="J9" s="159">
        <v>1960</v>
      </c>
      <c r="M9" s="67" t="s">
        <v>11</v>
      </c>
    </row>
    <row r="10" spans="3:13" ht="17.399999999999999" x14ac:dyDescent="0.3">
      <c r="C10" s="143" t="s">
        <v>9</v>
      </c>
      <c r="D10" s="146"/>
      <c r="E10" s="146"/>
      <c r="F10" s="157">
        <v>1.2500000000000001E-2</v>
      </c>
      <c r="G10" s="146"/>
      <c r="H10" s="146" t="s">
        <v>3</v>
      </c>
      <c r="I10" s="146"/>
      <c r="J10" s="160">
        <v>2016</v>
      </c>
      <c r="M10" s="67" t="s">
        <v>17</v>
      </c>
    </row>
    <row r="11" spans="3:13" ht="18" thickBot="1" x14ac:dyDescent="0.35">
      <c r="C11" s="144" t="s">
        <v>10</v>
      </c>
      <c r="D11" s="152"/>
      <c r="E11" s="152"/>
      <c r="F11" s="158" t="s">
        <v>11</v>
      </c>
      <c r="G11" s="153"/>
      <c r="H11" s="152"/>
      <c r="I11" s="152"/>
      <c r="J11" s="154"/>
      <c r="M11" s="67"/>
    </row>
    <row r="12" spans="3:13" ht="17.399999999999999" x14ac:dyDescent="0.3">
      <c r="C12" s="68"/>
      <c r="D12" s="69"/>
      <c r="E12" s="69"/>
      <c r="F12" s="69"/>
      <c r="G12" s="70"/>
      <c r="H12" s="70"/>
      <c r="I12" s="23"/>
      <c r="J12" s="23"/>
      <c r="K12" s="66"/>
      <c r="M12" s="67"/>
    </row>
    <row r="13" spans="3:13" ht="17.399999999999999" x14ac:dyDescent="0.3">
      <c r="C13" s="71"/>
      <c r="D13" s="72"/>
      <c r="E13" s="72"/>
      <c r="F13" s="72"/>
      <c r="G13" s="73"/>
      <c r="H13" s="73"/>
      <c r="I13" s="74"/>
      <c r="J13" s="147"/>
      <c r="K13" s="66"/>
      <c r="M13" s="67"/>
    </row>
    <row r="14" spans="3:13" ht="17.399999999999999" x14ac:dyDescent="0.3">
      <c r="C14" s="121" t="s">
        <v>34</v>
      </c>
      <c r="D14" s="69"/>
      <c r="E14" s="69"/>
      <c r="F14" s="69"/>
      <c r="G14" s="70"/>
      <c r="H14" s="70"/>
      <c r="I14" s="77"/>
      <c r="J14" s="148"/>
      <c r="K14" s="66"/>
      <c r="M14" s="67"/>
    </row>
    <row r="15" spans="3:13" ht="17.399999999999999" x14ac:dyDescent="0.3">
      <c r="C15" s="76"/>
      <c r="D15" s="69"/>
      <c r="E15" s="69"/>
      <c r="F15" s="69"/>
      <c r="G15" s="70"/>
      <c r="H15" s="70"/>
      <c r="I15" s="77"/>
      <c r="J15" s="148"/>
      <c r="K15" s="66"/>
      <c r="M15" s="67"/>
    </row>
    <row r="16" spans="3:13" ht="17.399999999999999" x14ac:dyDescent="0.3">
      <c r="C16" s="76"/>
      <c r="D16" s="22"/>
      <c r="E16" s="90" t="s">
        <v>35</v>
      </c>
      <c r="F16" s="83"/>
      <c r="G16" s="22"/>
      <c r="H16" s="90" t="s">
        <v>36</v>
      </c>
      <c r="I16" s="87"/>
      <c r="J16" s="148"/>
      <c r="K16" s="66"/>
      <c r="M16" s="67"/>
    </row>
    <row r="17" spans="3:13" ht="17.399999999999999" x14ac:dyDescent="0.3">
      <c r="C17" s="76"/>
      <c r="D17" s="69"/>
      <c r="E17" s="84"/>
      <c r="F17" s="85"/>
      <c r="G17" s="70"/>
      <c r="H17" s="88" t="s">
        <v>23</v>
      </c>
      <c r="I17" s="155" t="s">
        <v>24</v>
      </c>
      <c r="J17" s="148"/>
      <c r="K17" s="66"/>
      <c r="M17" s="67"/>
    </row>
    <row r="18" spans="3:13" ht="17.399999999999999" x14ac:dyDescent="0.3">
      <c r="C18" s="76"/>
      <c r="D18" s="69"/>
      <c r="E18" s="69"/>
      <c r="F18" s="69"/>
      <c r="G18" s="70"/>
      <c r="H18" s="69"/>
      <c r="I18" s="69"/>
      <c r="J18" s="148"/>
      <c r="K18" s="66"/>
      <c r="M18" s="67"/>
    </row>
    <row r="19" spans="3:13" ht="17.399999999999999" x14ac:dyDescent="0.3">
      <c r="C19" s="76"/>
      <c r="D19" s="69"/>
      <c r="E19" s="97">
        <v>58</v>
      </c>
      <c r="F19" s="98"/>
      <c r="G19" s="70"/>
      <c r="H19" s="99">
        <f>+D47</f>
        <v>1645.45</v>
      </c>
      <c r="I19" s="95">
        <f t="shared" ref="I19:I25" si="0">ROUND(H19/12,0)</f>
        <v>137</v>
      </c>
      <c r="J19" s="148"/>
      <c r="K19" s="66"/>
      <c r="M19" s="67"/>
    </row>
    <row r="20" spans="3:13" ht="17.399999999999999" x14ac:dyDescent="0.3">
      <c r="C20" s="76"/>
      <c r="D20" s="69"/>
      <c r="E20" s="97">
        <f>+E19+1</f>
        <v>59</v>
      </c>
      <c r="F20" s="98"/>
      <c r="G20" s="70"/>
      <c r="H20" s="99">
        <f>+E47</f>
        <v>1909.7</v>
      </c>
      <c r="I20" s="95">
        <f t="shared" si="0"/>
        <v>159</v>
      </c>
      <c r="J20" s="149"/>
      <c r="K20" s="66"/>
      <c r="M20" s="67"/>
    </row>
    <row r="21" spans="3:13" ht="17.399999999999999" x14ac:dyDescent="0.3">
      <c r="C21" s="121"/>
      <c r="D21" s="122" t="s">
        <v>29</v>
      </c>
      <c r="E21" s="104">
        <f t="shared" ref="E21:E25" si="1">+E20+1</f>
        <v>60</v>
      </c>
      <c r="F21" s="105"/>
      <c r="G21" s="70"/>
      <c r="H21" s="106">
        <f>+F47</f>
        <v>2279.1</v>
      </c>
      <c r="I21" s="108">
        <f t="shared" si="0"/>
        <v>190</v>
      </c>
      <c r="J21" s="149"/>
      <c r="K21" s="66"/>
      <c r="M21" s="67"/>
    </row>
    <row r="22" spans="3:13" ht="17.399999999999999" x14ac:dyDescent="0.3">
      <c r="C22" s="76"/>
      <c r="D22" s="69"/>
      <c r="E22" s="97">
        <f t="shared" si="1"/>
        <v>61</v>
      </c>
      <c r="F22" s="98"/>
      <c r="G22" s="70"/>
      <c r="H22" s="99">
        <f>+G47</f>
        <v>2832.65</v>
      </c>
      <c r="I22" s="95">
        <f t="shared" si="0"/>
        <v>236</v>
      </c>
      <c r="J22" s="149"/>
      <c r="K22" s="66"/>
      <c r="M22" s="67"/>
    </row>
    <row r="23" spans="3:13" ht="17.399999999999999" x14ac:dyDescent="0.3">
      <c r="C23" s="119"/>
      <c r="D23" s="120" t="s">
        <v>30</v>
      </c>
      <c r="E23" s="111">
        <f t="shared" si="1"/>
        <v>62</v>
      </c>
      <c r="F23" s="112"/>
      <c r="G23" s="70"/>
      <c r="H23" s="113">
        <f>+H47</f>
        <v>3747.8</v>
      </c>
      <c r="I23" s="115">
        <f t="shared" si="0"/>
        <v>312</v>
      </c>
      <c r="J23" s="149"/>
      <c r="K23" s="66"/>
      <c r="M23" s="67"/>
    </row>
    <row r="24" spans="3:13" ht="17.399999999999999" x14ac:dyDescent="0.3">
      <c r="C24" s="76"/>
      <c r="D24" s="69"/>
      <c r="E24" s="97">
        <f t="shared" si="1"/>
        <v>63</v>
      </c>
      <c r="F24" s="98"/>
      <c r="G24" s="70"/>
      <c r="H24" s="99">
        <f>+I47</f>
        <v>5574.1</v>
      </c>
      <c r="I24" s="95">
        <f t="shared" si="0"/>
        <v>465</v>
      </c>
      <c r="J24" s="149"/>
      <c r="K24" s="66"/>
      <c r="M24" s="67"/>
    </row>
    <row r="25" spans="3:13" ht="17.399999999999999" x14ac:dyDescent="0.3">
      <c r="C25" s="76"/>
      <c r="D25" s="103"/>
      <c r="E25" s="97">
        <f t="shared" si="1"/>
        <v>64</v>
      </c>
      <c r="F25" s="98"/>
      <c r="G25" s="70"/>
      <c r="H25" s="99">
        <f>+J47</f>
        <v>11044.85</v>
      </c>
      <c r="I25" s="95">
        <f t="shared" si="0"/>
        <v>920</v>
      </c>
      <c r="J25" s="149"/>
      <c r="K25" s="66"/>
      <c r="M25" s="67"/>
    </row>
    <row r="26" spans="3:13" ht="17.399999999999999" x14ac:dyDescent="0.3">
      <c r="C26" s="76"/>
      <c r="D26" s="69"/>
      <c r="E26" s="70"/>
      <c r="F26" s="69"/>
      <c r="G26" s="70"/>
      <c r="H26" s="125"/>
      <c r="I26" s="70"/>
      <c r="J26" s="149"/>
      <c r="K26" s="66"/>
      <c r="M26" s="67"/>
    </row>
    <row r="27" spans="3:13" ht="17.399999999999999" x14ac:dyDescent="0.3">
      <c r="C27" s="124">
        <f ca="1">TODAY()</f>
        <v>42514</v>
      </c>
      <c r="D27" s="78"/>
      <c r="E27" s="78"/>
      <c r="F27" s="78"/>
      <c r="G27" s="78"/>
      <c r="H27" s="79"/>
      <c r="I27" s="80"/>
      <c r="J27" s="150" t="s">
        <v>21</v>
      </c>
      <c r="K27" s="66"/>
      <c r="M27" s="67"/>
    </row>
    <row r="28" spans="3:13" ht="17.399999999999999" x14ac:dyDescent="0.3">
      <c r="C28" s="132"/>
      <c r="D28" s="133"/>
      <c r="E28" s="133"/>
      <c r="F28" s="133"/>
      <c r="G28" s="133"/>
      <c r="H28" s="134"/>
      <c r="I28" s="135"/>
      <c r="J28" s="135"/>
      <c r="K28" s="66"/>
      <c r="M28" s="67"/>
    </row>
    <row r="29" spans="3:13" x14ac:dyDescent="0.25">
      <c r="C29" s="140"/>
      <c r="D29" s="141"/>
      <c r="E29" s="141"/>
      <c r="F29" s="141"/>
      <c r="G29" s="141"/>
      <c r="H29" s="141"/>
      <c r="I29" s="141"/>
      <c r="J29" s="141"/>
      <c r="M29" s="67"/>
    </row>
    <row r="30" spans="3:13" x14ac:dyDescent="0.25">
      <c r="C30" s="140"/>
      <c r="D30" s="141"/>
      <c r="E30" s="141"/>
      <c r="F30" s="141"/>
      <c r="G30" s="141"/>
      <c r="H30" s="141"/>
      <c r="I30" s="141"/>
      <c r="J30" s="141"/>
      <c r="M30" s="67"/>
    </row>
    <row r="31" spans="3:13" x14ac:dyDescent="0.25">
      <c r="C31" s="140"/>
      <c r="D31" s="141"/>
      <c r="E31" s="141"/>
      <c r="F31" s="141"/>
      <c r="G31" s="141"/>
      <c r="H31" s="141"/>
      <c r="I31" s="141"/>
      <c r="J31" s="141"/>
      <c r="M31" s="67"/>
    </row>
    <row r="32" spans="3:13" x14ac:dyDescent="0.25">
      <c r="C32" s="140"/>
      <c r="D32" s="141"/>
      <c r="E32" s="141"/>
      <c r="F32" s="141"/>
      <c r="G32" s="141"/>
      <c r="H32" s="141"/>
      <c r="I32" s="141"/>
      <c r="J32" s="141"/>
      <c r="M32" s="67"/>
    </row>
    <row r="33" spans="3:13" x14ac:dyDescent="0.25">
      <c r="C33" s="140"/>
      <c r="D33" s="141"/>
      <c r="E33" s="141"/>
      <c r="F33" s="141"/>
      <c r="G33" s="141"/>
      <c r="H33" s="141"/>
      <c r="I33" s="141"/>
      <c r="J33" s="141"/>
      <c r="M33" s="67"/>
    </row>
    <row r="34" spans="3:13" x14ac:dyDescent="0.25">
      <c r="C34" s="140"/>
      <c r="D34" s="141"/>
      <c r="E34" s="141"/>
      <c r="F34" s="141"/>
      <c r="G34" s="141"/>
      <c r="H34" s="141"/>
      <c r="I34" s="141"/>
      <c r="J34" s="141"/>
      <c r="M34" s="67"/>
    </row>
    <row r="35" spans="3:13" x14ac:dyDescent="0.25">
      <c r="C35" s="140"/>
      <c r="D35" s="141"/>
      <c r="E35" s="141"/>
      <c r="F35" s="141"/>
      <c r="G35" s="141"/>
      <c r="H35" s="141"/>
      <c r="I35" s="141"/>
      <c r="J35" s="141"/>
      <c r="M35" s="67"/>
    </row>
    <row r="36" spans="3:13" x14ac:dyDescent="0.25">
      <c r="C36" s="140"/>
      <c r="D36" s="141"/>
      <c r="E36" s="141"/>
      <c r="F36" s="141"/>
      <c r="G36" s="141"/>
      <c r="H36" s="141"/>
      <c r="I36" s="141"/>
      <c r="J36" s="141"/>
      <c r="M36" s="67"/>
    </row>
    <row r="37" spans="3:13" x14ac:dyDescent="0.25">
      <c r="C37" s="140"/>
      <c r="D37" s="141"/>
      <c r="E37" s="141"/>
      <c r="F37" s="141"/>
      <c r="G37" s="141"/>
      <c r="H37" s="141"/>
      <c r="I37" s="141"/>
      <c r="J37" s="141"/>
      <c r="M37" s="67"/>
    </row>
    <row r="38" spans="3:13" x14ac:dyDescent="0.25">
      <c r="C38" s="140"/>
      <c r="D38" s="141"/>
      <c r="E38" s="141"/>
      <c r="F38" s="141"/>
      <c r="G38" s="141"/>
      <c r="H38" s="141"/>
      <c r="I38" s="141"/>
      <c r="J38" s="141"/>
      <c r="M38" s="67"/>
    </row>
    <row r="39" spans="3:13" x14ac:dyDescent="0.25">
      <c r="C39" s="140"/>
      <c r="D39" s="141"/>
      <c r="E39" s="141"/>
      <c r="F39" s="141"/>
      <c r="G39" s="141"/>
      <c r="H39" s="141"/>
      <c r="I39" s="141"/>
      <c r="J39" s="141"/>
      <c r="M39" s="67"/>
    </row>
    <row r="40" spans="3:13" x14ac:dyDescent="0.25">
      <c r="C40" s="140"/>
      <c r="D40" s="141"/>
      <c r="E40" s="141"/>
      <c r="F40" s="141"/>
      <c r="G40" s="141"/>
      <c r="H40" s="141"/>
      <c r="I40" s="141"/>
      <c r="J40" s="141"/>
      <c r="M40" s="67"/>
    </row>
    <row r="41" spans="3:13" ht="14.4" thickBot="1" x14ac:dyDescent="0.3">
      <c r="C41" s="140"/>
      <c r="D41" s="141"/>
      <c r="E41" s="141"/>
      <c r="F41" s="141"/>
      <c r="G41" s="141"/>
      <c r="H41" s="141"/>
      <c r="I41" s="141"/>
      <c r="J41" s="141"/>
      <c r="M41" s="67"/>
    </row>
    <row r="42" spans="3:13" ht="14.4" thickBot="1" x14ac:dyDescent="0.3">
      <c r="C42" s="3" t="s">
        <v>12</v>
      </c>
      <c r="D42" s="4">
        <v>5.4353030766485686</v>
      </c>
      <c r="E42" s="4">
        <v>4.611258570471449</v>
      </c>
      <c r="F42" s="4">
        <v>3.7564599010178199</v>
      </c>
      <c r="G42" s="4">
        <v>2.8747263172931543</v>
      </c>
      <c r="H42" s="4">
        <v>1.9569948643305446</v>
      </c>
      <c r="I42" s="4">
        <v>0.99999999999999911</v>
      </c>
      <c r="J42" s="5">
        <v>0</v>
      </c>
    </row>
    <row r="43" spans="3:13" ht="14.4" thickBot="1" x14ac:dyDescent="0.3">
      <c r="C43" s="3" t="s">
        <v>14</v>
      </c>
      <c r="D43" s="4">
        <v>6.2303057804868329</v>
      </c>
      <c r="E43" s="4">
        <v>5.4353030766485686</v>
      </c>
      <c r="F43" s="4">
        <v>4.611258570471449</v>
      </c>
      <c r="G43" s="4">
        <v>3.7564599010178199</v>
      </c>
      <c r="H43" s="4">
        <v>2.8747263172931543</v>
      </c>
      <c r="I43" s="4">
        <v>1.9569948643305446</v>
      </c>
      <c r="J43" s="5">
        <v>0.99999999999999911</v>
      </c>
    </row>
    <row r="44" spans="3:13" ht="14.4" thickBot="1" x14ac:dyDescent="0.3">
      <c r="C44" s="6" t="s">
        <v>13</v>
      </c>
      <c r="D44" s="7">
        <v>58</v>
      </c>
      <c r="E44" s="7">
        <v>59</v>
      </c>
      <c r="F44" s="7">
        <v>60</v>
      </c>
      <c r="G44" s="7">
        <v>61</v>
      </c>
      <c r="H44" s="7">
        <v>62</v>
      </c>
      <c r="I44" s="7">
        <v>63</v>
      </c>
      <c r="J44" s="8">
        <v>64</v>
      </c>
    </row>
    <row r="45" spans="3:13" ht="14.4" thickBot="1" x14ac:dyDescent="0.3">
      <c r="C45" s="9" t="s">
        <v>6</v>
      </c>
      <c r="D45" s="10"/>
      <c r="E45" s="11"/>
      <c r="F45" s="11"/>
      <c r="G45" s="11"/>
      <c r="H45" s="11"/>
      <c r="I45" s="11"/>
      <c r="J45" s="12"/>
    </row>
    <row r="46" spans="3:13" x14ac:dyDescent="0.25">
      <c r="C46" s="9"/>
      <c r="D46" s="10"/>
      <c r="E46" s="11"/>
      <c r="F46" s="11"/>
      <c r="G46" s="11"/>
      <c r="H46" s="11"/>
      <c r="I46" s="11"/>
      <c r="J46" s="12"/>
    </row>
    <row r="47" spans="3:13" x14ac:dyDescent="0.25">
      <c r="C47" s="62">
        <f>+J10-J9</f>
        <v>56</v>
      </c>
      <c r="D47" s="14">
        <f>VLOOKUP($C47,$C$51:$J$93,D44-56,FALSE)</f>
        <v>1645.45</v>
      </c>
      <c r="E47" s="15">
        <f t="shared" ref="E47:J47" si="2">VLOOKUP($C47,$C$51:$J$93,E44-56,FALSE)</f>
        <v>1909.7</v>
      </c>
      <c r="F47" s="15">
        <f t="shared" si="2"/>
        <v>2279.1</v>
      </c>
      <c r="G47" s="15">
        <f t="shared" si="2"/>
        <v>2832.65</v>
      </c>
      <c r="H47" s="15">
        <f t="shared" si="2"/>
        <v>3747.8</v>
      </c>
      <c r="I47" s="15">
        <f t="shared" si="2"/>
        <v>5574.1</v>
      </c>
      <c r="J47" s="16">
        <f t="shared" si="2"/>
        <v>11044.85</v>
      </c>
    </row>
    <row r="48" spans="3:13" ht="14.4" thickBot="1" x14ac:dyDescent="0.3">
      <c r="C48" s="17"/>
      <c r="D48" s="63"/>
      <c r="E48" s="64"/>
      <c r="F48" s="64"/>
      <c r="G48" s="64"/>
      <c r="H48" s="64"/>
      <c r="I48" s="64"/>
      <c r="J48" s="65"/>
    </row>
    <row r="49" spans="3:10" x14ac:dyDescent="0.25">
      <c r="C49" s="13"/>
      <c r="D49" s="59"/>
      <c r="E49" s="60"/>
      <c r="F49" s="60"/>
      <c r="G49" s="60"/>
      <c r="H49" s="60"/>
      <c r="I49" s="60"/>
      <c r="J49" s="61"/>
    </row>
    <row r="50" spans="3:10" x14ac:dyDescent="0.25">
      <c r="C50" s="13" t="s">
        <v>16</v>
      </c>
      <c r="D50" s="59"/>
      <c r="E50" s="60"/>
      <c r="F50" s="60"/>
      <c r="G50" s="60"/>
      <c r="H50" s="60"/>
      <c r="I50" s="60"/>
      <c r="J50" s="61"/>
    </row>
    <row r="51" spans="3:10" x14ac:dyDescent="0.25">
      <c r="C51" s="13">
        <v>22</v>
      </c>
      <c r="D51" s="14">
        <f t="shared" ref="D51:I60" si="3">IF($C51&gt;D$44,0,ROUND($F$9*(1+$F$10)^(D$44-$C51)/IF($F$11="M",D$43,D$42)*20,0)/20)</f>
        <v>2510.1999999999998</v>
      </c>
      <c r="E51" s="15">
        <f t="shared" si="3"/>
        <v>2913.35</v>
      </c>
      <c r="F51" s="15">
        <f t="shared" si="3"/>
        <v>3476.9</v>
      </c>
      <c r="G51" s="15">
        <f t="shared" si="3"/>
        <v>4321.45</v>
      </c>
      <c r="H51" s="15">
        <f t="shared" si="3"/>
        <v>5717.5</v>
      </c>
      <c r="I51" s="15">
        <f t="shared" si="3"/>
        <v>8503.65</v>
      </c>
      <c r="J51" s="16">
        <f t="shared" ref="J51:J93" si="4">IF($C51&gt;J$44,0,ROUND($F$9*(1+$F$10)^(J$44-$C51)/IF($F$11="M",J$43,10^10)*20,0)/20)</f>
        <v>16849.650000000001</v>
      </c>
    </row>
    <row r="52" spans="3:10" x14ac:dyDescent="0.25">
      <c r="C52" s="13">
        <f t="shared" ref="C52:C93" si="5">+C51+1</f>
        <v>23</v>
      </c>
      <c r="D52" s="14">
        <f t="shared" si="3"/>
        <v>2479.25</v>
      </c>
      <c r="E52" s="15">
        <f t="shared" si="3"/>
        <v>2877.4</v>
      </c>
      <c r="F52" s="15">
        <f t="shared" si="3"/>
        <v>3433.95</v>
      </c>
      <c r="G52" s="15">
        <f t="shared" si="3"/>
        <v>4268.1000000000004</v>
      </c>
      <c r="H52" s="15">
        <f t="shared" si="3"/>
        <v>5646.9</v>
      </c>
      <c r="I52" s="15">
        <f t="shared" si="3"/>
        <v>8398.7000000000007</v>
      </c>
      <c r="J52" s="16">
        <f t="shared" si="4"/>
        <v>16641.650000000001</v>
      </c>
    </row>
    <row r="53" spans="3:10" x14ac:dyDescent="0.25">
      <c r="C53" s="13">
        <f t="shared" si="5"/>
        <v>24</v>
      </c>
      <c r="D53" s="14">
        <f t="shared" si="3"/>
        <v>2448.6</v>
      </c>
      <c r="E53" s="15">
        <f t="shared" si="3"/>
        <v>2841.85</v>
      </c>
      <c r="F53" s="15">
        <f t="shared" si="3"/>
        <v>3391.6</v>
      </c>
      <c r="G53" s="15">
        <f t="shared" si="3"/>
        <v>4215.3999999999996</v>
      </c>
      <c r="H53" s="15">
        <f t="shared" si="3"/>
        <v>5577.2</v>
      </c>
      <c r="I53" s="15">
        <f t="shared" si="3"/>
        <v>8295</v>
      </c>
      <c r="J53" s="16">
        <f t="shared" si="4"/>
        <v>16436.2</v>
      </c>
    </row>
    <row r="54" spans="3:10" x14ac:dyDescent="0.25">
      <c r="C54" s="13">
        <f t="shared" si="5"/>
        <v>25</v>
      </c>
      <c r="D54" s="14">
        <f t="shared" si="3"/>
        <v>2418.4</v>
      </c>
      <c r="E54" s="15">
        <f t="shared" si="3"/>
        <v>2806.75</v>
      </c>
      <c r="F54" s="15">
        <f t="shared" si="3"/>
        <v>3349.7</v>
      </c>
      <c r="G54" s="15">
        <f t="shared" si="3"/>
        <v>4163.3500000000004</v>
      </c>
      <c r="H54" s="15">
        <f t="shared" si="3"/>
        <v>5508.35</v>
      </c>
      <c r="I54" s="15">
        <f t="shared" si="3"/>
        <v>8192.6</v>
      </c>
      <c r="J54" s="16">
        <f t="shared" si="4"/>
        <v>16233.3</v>
      </c>
    </row>
    <row r="55" spans="3:10" x14ac:dyDescent="0.25">
      <c r="C55" s="13">
        <f t="shared" si="5"/>
        <v>26</v>
      </c>
      <c r="D55" s="14">
        <f t="shared" si="3"/>
        <v>2388.5500000000002</v>
      </c>
      <c r="E55" s="15">
        <f t="shared" si="3"/>
        <v>2772.1</v>
      </c>
      <c r="F55" s="15">
        <f t="shared" si="3"/>
        <v>3308.35</v>
      </c>
      <c r="G55" s="15">
        <f t="shared" si="3"/>
        <v>4111.95</v>
      </c>
      <c r="H55" s="15">
        <f t="shared" si="3"/>
        <v>5440.3</v>
      </c>
      <c r="I55" s="15">
        <f t="shared" si="3"/>
        <v>8091.45</v>
      </c>
      <c r="J55" s="16">
        <f t="shared" si="4"/>
        <v>16032.85</v>
      </c>
    </row>
    <row r="56" spans="3:10" x14ac:dyDescent="0.25">
      <c r="C56" s="13">
        <f t="shared" si="5"/>
        <v>27</v>
      </c>
      <c r="D56" s="14">
        <f t="shared" si="3"/>
        <v>2359.0500000000002</v>
      </c>
      <c r="E56" s="15">
        <f t="shared" si="3"/>
        <v>2737.9</v>
      </c>
      <c r="F56" s="15">
        <f t="shared" si="3"/>
        <v>3267.5</v>
      </c>
      <c r="G56" s="15">
        <f t="shared" si="3"/>
        <v>4061.2</v>
      </c>
      <c r="H56" s="15">
        <f t="shared" si="3"/>
        <v>5373.15</v>
      </c>
      <c r="I56" s="15">
        <f t="shared" si="3"/>
        <v>7991.55</v>
      </c>
      <c r="J56" s="16">
        <f t="shared" si="4"/>
        <v>15834.95</v>
      </c>
    </row>
    <row r="57" spans="3:10" x14ac:dyDescent="0.25">
      <c r="C57" s="13">
        <f t="shared" si="5"/>
        <v>28</v>
      </c>
      <c r="D57" s="14">
        <f t="shared" si="3"/>
        <v>2329.9</v>
      </c>
      <c r="E57" s="15">
        <f t="shared" si="3"/>
        <v>2704.1</v>
      </c>
      <c r="F57" s="15">
        <f t="shared" si="3"/>
        <v>3227.15</v>
      </c>
      <c r="G57" s="15">
        <f t="shared" si="3"/>
        <v>4011.05</v>
      </c>
      <c r="H57" s="15">
        <f t="shared" si="3"/>
        <v>5306.8</v>
      </c>
      <c r="I57" s="15">
        <f t="shared" si="3"/>
        <v>7892.9</v>
      </c>
      <c r="J57" s="16">
        <f t="shared" si="4"/>
        <v>15639.45</v>
      </c>
    </row>
    <row r="58" spans="3:10" x14ac:dyDescent="0.25">
      <c r="C58" s="13">
        <f t="shared" si="5"/>
        <v>29</v>
      </c>
      <c r="D58" s="14">
        <f t="shared" si="3"/>
        <v>2301.15</v>
      </c>
      <c r="E58" s="15">
        <f t="shared" si="3"/>
        <v>2670.7</v>
      </c>
      <c r="F58" s="15">
        <f t="shared" si="3"/>
        <v>3187.35</v>
      </c>
      <c r="G58" s="15">
        <f t="shared" si="3"/>
        <v>3961.5</v>
      </c>
      <c r="H58" s="15">
        <f t="shared" si="3"/>
        <v>5241.3</v>
      </c>
      <c r="I58" s="15">
        <f t="shared" si="3"/>
        <v>7795.45</v>
      </c>
      <c r="J58" s="16">
        <f t="shared" si="4"/>
        <v>15446.35</v>
      </c>
    </row>
    <row r="59" spans="3:10" x14ac:dyDescent="0.25">
      <c r="C59" s="13">
        <f t="shared" si="5"/>
        <v>30</v>
      </c>
      <c r="D59" s="14">
        <f t="shared" si="3"/>
        <v>2272.75</v>
      </c>
      <c r="E59" s="15">
        <f t="shared" si="3"/>
        <v>2637.75</v>
      </c>
      <c r="F59" s="15">
        <f t="shared" si="3"/>
        <v>3148</v>
      </c>
      <c r="G59" s="15">
        <f t="shared" si="3"/>
        <v>3912.6</v>
      </c>
      <c r="H59" s="15">
        <f t="shared" si="3"/>
        <v>5176.6000000000004</v>
      </c>
      <c r="I59" s="15">
        <f t="shared" si="3"/>
        <v>7699.2</v>
      </c>
      <c r="J59" s="16">
        <f t="shared" si="4"/>
        <v>15255.65</v>
      </c>
    </row>
    <row r="60" spans="3:10" x14ac:dyDescent="0.25">
      <c r="C60" s="13">
        <f t="shared" si="5"/>
        <v>31</v>
      </c>
      <c r="D60" s="14">
        <f t="shared" si="3"/>
        <v>2244.6999999999998</v>
      </c>
      <c r="E60" s="15">
        <f t="shared" si="3"/>
        <v>2605.1999999999998</v>
      </c>
      <c r="F60" s="15">
        <f t="shared" si="3"/>
        <v>3109.1</v>
      </c>
      <c r="G60" s="15">
        <f t="shared" si="3"/>
        <v>3864.3</v>
      </c>
      <c r="H60" s="15">
        <f t="shared" si="3"/>
        <v>5112.7</v>
      </c>
      <c r="I60" s="15">
        <f t="shared" si="3"/>
        <v>7604.15</v>
      </c>
      <c r="J60" s="16">
        <f t="shared" si="4"/>
        <v>15067.3</v>
      </c>
    </row>
    <row r="61" spans="3:10" x14ac:dyDescent="0.25">
      <c r="C61" s="13">
        <f t="shared" si="5"/>
        <v>32</v>
      </c>
      <c r="D61" s="14">
        <f t="shared" ref="D61:I70" si="6">IF($C61&gt;D$44,0,ROUND($F$9*(1+$F$10)^(D$44-$C61)/IF($F$11="M",D$43,D$42)*20,0)/20)</f>
        <v>2217</v>
      </c>
      <c r="E61" s="15">
        <f t="shared" si="6"/>
        <v>2573</v>
      </c>
      <c r="F61" s="15">
        <f t="shared" si="6"/>
        <v>3070.75</v>
      </c>
      <c r="G61" s="15">
        <f t="shared" si="6"/>
        <v>3816.6</v>
      </c>
      <c r="H61" s="15">
        <f t="shared" si="6"/>
        <v>5049.55</v>
      </c>
      <c r="I61" s="15">
        <f t="shared" si="6"/>
        <v>7510.3</v>
      </c>
      <c r="J61" s="16">
        <f t="shared" si="4"/>
        <v>14881.3</v>
      </c>
    </row>
    <row r="62" spans="3:10" x14ac:dyDescent="0.25">
      <c r="C62" s="13">
        <f t="shared" si="5"/>
        <v>33</v>
      </c>
      <c r="D62" s="14">
        <f t="shared" si="6"/>
        <v>2189.6</v>
      </c>
      <c r="E62" s="15">
        <f t="shared" si="6"/>
        <v>2541.25</v>
      </c>
      <c r="F62" s="15">
        <f t="shared" si="6"/>
        <v>3032.8</v>
      </c>
      <c r="G62" s="15">
        <f t="shared" si="6"/>
        <v>3769.5</v>
      </c>
      <c r="H62" s="15">
        <f t="shared" si="6"/>
        <v>4987.25</v>
      </c>
      <c r="I62" s="15">
        <f t="shared" si="6"/>
        <v>7417.55</v>
      </c>
      <c r="J62" s="16">
        <f t="shared" si="4"/>
        <v>14697.6</v>
      </c>
    </row>
    <row r="63" spans="3:10" x14ac:dyDescent="0.25">
      <c r="C63" s="13">
        <f t="shared" si="5"/>
        <v>34</v>
      </c>
      <c r="D63" s="14">
        <f t="shared" si="6"/>
        <v>2162.6</v>
      </c>
      <c r="E63" s="15">
        <f t="shared" si="6"/>
        <v>2509.85</v>
      </c>
      <c r="F63" s="15">
        <f t="shared" si="6"/>
        <v>2995.4</v>
      </c>
      <c r="G63" s="15">
        <f t="shared" si="6"/>
        <v>3722.95</v>
      </c>
      <c r="H63" s="15">
        <f t="shared" si="6"/>
        <v>4925.6499999999996</v>
      </c>
      <c r="I63" s="15">
        <f t="shared" si="6"/>
        <v>7326</v>
      </c>
      <c r="J63" s="16">
        <f t="shared" si="4"/>
        <v>14516.15</v>
      </c>
    </row>
    <row r="64" spans="3:10" x14ac:dyDescent="0.25">
      <c r="C64" s="13">
        <f t="shared" si="5"/>
        <v>35</v>
      </c>
      <c r="D64" s="14">
        <f t="shared" si="6"/>
        <v>2135.9</v>
      </c>
      <c r="E64" s="15">
        <f t="shared" si="6"/>
        <v>2478.9</v>
      </c>
      <c r="F64" s="15">
        <f t="shared" si="6"/>
        <v>2958.4</v>
      </c>
      <c r="G64" s="15">
        <f t="shared" si="6"/>
        <v>3677</v>
      </c>
      <c r="H64" s="15">
        <f t="shared" si="6"/>
        <v>4864.8500000000004</v>
      </c>
      <c r="I64" s="15">
        <f t="shared" si="6"/>
        <v>7235.55</v>
      </c>
      <c r="J64" s="16">
        <f t="shared" si="4"/>
        <v>14336.9</v>
      </c>
    </row>
    <row r="65" spans="3:10" x14ac:dyDescent="0.25">
      <c r="C65" s="13">
        <f t="shared" si="5"/>
        <v>36</v>
      </c>
      <c r="D65" s="14">
        <f t="shared" si="6"/>
        <v>2109.5</v>
      </c>
      <c r="E65" s="15">
        <f t="shared" si="6"/>
        <v>2448.3000000000002</v>
      </c>
      <c r="F65" s="15">
        <f t="shared" si="6"/>
        <v>2921.85</v>
      </c>
      <c r="G65" s="15">
        <f t="shared" si="6"/>
        <v>3631.6</v>
      </c>
      <c r="H65" s="15">
        <f t="shared" si="6"/>
        <v>4804.8</v>
      </c>
      <c r="I65" s="15">
        <f t="shared" si="6"/>
        <v>7146.2</v>
      </c>
      <c r="J65" s="16">
        <f t="shared" si="4"/>
        <v>14159.9</v>
      </c>
    </row>
    <row r="66" spans="3:10" x14ac:dyDescent="0.25">
      <c r="C66" s="13">
        <f t="shared" si="5"/>
        <v>37</v>
      </c>
      <c r="D66" s="14">
        <f t="shared" si="6"/>
        <v>2083.4499999999998</v>
      </c>
      <c r="E66" s="15">
        <f t="shared" si="6"/>
        <v>2418.0500000000002</v>
      </c>
      <c r="F66" s="15">
        <f t="shared" si="6"/>
        <v>2885.8</v>
      </c>
      <c r="G66" s="15">
        <f t="shared" si="6"/>
        <v>3586.75</v>
      </c>
      <c r="H66" s="15">
        <f t="shared" si="6"/>
        <v>4745.45</v>
      </c>
      <c r="I66" s="15">
        <f t="shared" si="6"/>
        <v>7058</v>
      </c>
      <c r="J66" s="16">
        <f t="shared" si="4"/>
        <v>13985.1</v>
      </c>
    </row>
    <row r="67" spans="3:10" x14ac:dyDescent="0.25">
      <c r="C67" s="13">
        <f t="shared" si="5"/>
        <v>38</v>
      </c>
      <c r="D67" s="14">
        <f t="shared" si="6"/>
        <v>2057.75</v>
      </c>
      <c r="E67" s="15">
        <f t="shared" si="6"/>
        <v>2388.1999999999998</v>
      </c>
      <c r="F67" s="15">
        <f t="shared" si="6"/>
        <v>2850.15</v>
      </c>
      <c r="G67" s="15">
        <f t="shared" si="6"/>
        <v>3542.5</v>
      </c>
      <c r="H67" s="15">
        <f t="shared" si="6"/>
        <v>4686.8999999999996</v>
      </c>
      <c r="I67" s="15">
        <f t="shared" si="6"/>
        <v>6970.85</v>
      </c>
      <c r="J67" s="16">
        <f t="shared" si="4"/>
        <v>13812.45</v>
      </c>
    </row>
    <row r="68" spans="3:10" x14ac:dyDescent="0.25">
      <c r="C68" s="13">
        <f t="shared" si="5"/>
        <v>39</v>
      </c>
      <c r="D68" s="14">
        <f t="shared" si="6"/>
        <v>2032.35</v>
      </c>
      <c r="E68" s="15">
        <f t="shared" si="6"/>
        <v>2358.6999999999998</v>
      </c>
      <c r="F68" s="15">
        <f t="shared" si="6"/>
        <v>2815</v>
      </c>
      <c r="G68" s="15">
        <f t="shared" si="6"/>
        <v>3498.75</v>
      </c>
      <c r="H68" s="15">
        <f t="shared" si="6"/>
        <v>4629</v>
      </c>
      <c r="I68" s="15">
        <f t="shared" si="6"/>
        <v>6884.8</v>
      </c>
      <c r="J68" s="16">
        <f t="shared" si="4"/>
        <v>13641.95</v>
      </c>
    </row>
    <row r="69" spans="3:10" x14ac:dyDescent="0.25">
      <c r="C69" s="13">
        <f t="shared" si="5"/>
        <v>40</v>
      </c>
      <c r="D69" s="14">
        <f t="shared" si="6"/>
        <v>2007.25</v>
      </c>
      <c r="E69" s="15">
        <f t="shared" si="6"/>
        <v>2329.6</v>
      </c>
      <c r="F69" s="15">
        <f t="shared" si="6"/>
        <v>2780.25</v>
      </c>
      <c r="G69" s="15">
        <f t="shared" si="6"/>
        <v>3455.55</v>
      </c>
      <c r="H69" s="15">
        <f t="shared" si="6"/>
        <v>4571.8500000000004</v>
      </c>
      <c r="I69" s="15">
        <f t="shared" si="6"/>
        <v>6799.8</v>
      </c>
      <c r="J69" s="16">
        <f t="shared" si="4"/>
        <v>13473.5</v>
      </c>
    </row>
    <row r="70" spans="3:10" x14ac:dyDescent="0.25">
      <c r="C70" s="13">
        <f t="shared" si="5"/>
        <v>41</v>
      </c>
      <c r="D70" s="14">
        <f t="shared" si="6"/>
        <v>1982.45</v>
      </c>
      <c r="E70" s="15">
        <f t="shared" si="6"/>
        <v>2300.85</v>
      </c>
      <c r="F70" s="15">
        <f t="shared" si="6"/>
        <v>2745.9</v>
      </c>
      <c r="G70" s="15">
        <f t="shared" si="6"/>
        <v>3412.9</v>
      </c>
      <c r="H70" s="15">
        <f t="shared" si="6"/>
        <v>4515.45</v>
      </c>
      <c r="I70" s="15">
        <f t="shared" si="6"/>
        <v>6715.85</v>
      </c>
      <c r="J70" s="16">
        <f t="shared" si="4"/>
        <v>13307.15</v>
      </c>
    </row>
    <row r="71" spans="3:10" x14ac:dyDescent="0.25">
      <c r="C71" s="13">
        <f t="shared" si="5"/>
        <v>42</v>
      </c>
      <c r="D71" s="14">
        <f t="shared" ref="D71:I80" si="7">IF($C71&gt;D$44,0,ROUND($F$9*(1+$F$10)^(D$44-$C71)/IF($F$11="M",D$43,D$42)*20,0)/20)</f>
        <v>1958</v>
      </c>
      <c r="E71" s="15">
        <f t="shared" si="7"/>
        <v>2272.4499999999998</v>
      </c>
      <c r="F71" s="15">
        <f t="shared" si="7"/>
        <v>2712</v>
      </c>
      <c r="G71" s="15">
        <f t="shared" si="7"/>
        <v>3370.75</v>
      </c>
      <c r="H71" s="15">
        <f t="shared" si="7"/>
        <v>4459.7</v>
      </c>
      <c r="I71" s="15">
        <f t="shared" si="7"/>
        <v>6632.95</v>
      </c>
      <c r="J71" s="16">
        <f t="shared" si="4"/>
        <v>13142.9</v>
      </c>
    </row>
    <row r="72" spans="3:10" x14ac:dyDescent="0.25">
      <c r="C72" s="13">
        <f t="shared" si="5"/>
        <v>43</v>
      </c>
      <c r="D72" s="14">
        <f t="shared" si="7"/>
        <v>1933.8</v>
      </c>
      <c r="E72" s="15">
        <f t="shared" si="7"/>
        <v>2244.4</v>
      </c>
      <c r="F72" s="15">
        <f t="shared" si="7"/>
        <v>2678.55</v>
      </c>
      <c r="G72" s="15">
        <f t="shared" si="7"/>
        <v>3329.15</v>
      </c>
      <c r="H72" s="15">
        <f t="shared" si="7"/>
        <v>4404.6499999999996</v>
      </c>
      <c r="I72" s="15">
        <f t="shared" si="7"/>
        <v>6551.05</v>
      </c>
      <c r="J72" s="16">
        <f t="shared" si="4"/>
        <v>12980.65</v>
      </c>
    </row>
    <row r="73" spans="3:10" x14ac:dyDescent="0.25">
      <c r="C73" s="13">
        <f t="shared" si="5"/>
        <v>44</v>
      </c>
      <c r="D73" s="14">
        <f t="shared" si="7"/>
        <v>1909.95</v>
      </c>
      <c r="E73" s="15">
        <f t="shared" si="7"/>
        <v>2216.65</v>
      </c>
      <c r="F73" s="15">
        <f t="shared" si="7"/>
        <v>2645.45</v>
      </c>
      <c r="G73" s="15">
        <f t="shared" si="7"/>
        <v>3288.05</v>
      </c>
      <c r="H73" s="15">
        <f t="shared" si="7"/>
        <v>4350.25</v>
      </c>
      <c r="I73" s="15">
        <f t="shared" si="7"/>
        <v>6470.15</v>
      </c>
      <c r="J73" s="16">
        <f t="shared" si="4"/>
        <v>12820.35</v>
      </c>
    </row>
    <row r="74" spans="3:10" x14ac:dyDescent="0.25">
      <c r="C74" s="13">
        <f t="shared" si="5"/>
        <v>45</v>
      </c>
      <c r="D74" s="14">
        <f t="shared" si="7"/>
        <v>1886.35</v>
      </c>
      <c r="E74" s="15">
        <f t="shared" si="7"/>
        <v>2189.3000000000002</v>
      </c>
      <c r="F74" s="15">
        <f t="shared" si="7"/>
        <v>2612.8000000000002</v>
      </c>
      <c r="G74" s="15">
        <f t="shared" si="7"/>
        <v>3247.45</v>
      </c>
      <c r="H74" s="15">
        <f t="shared" si="7"/>
        <v>4296.55</v>
      </c>
      <c r="I74" s="15">
        <f t="shared" si="7"/>
        <v>6390.3</v>
      </c>
      <c r="J74" s="16">
        <f t="shared" si="4"/>
        <v>12662.1</v>
      </c>
    </row>
    <row r="75" spans="3:10" x14ac:dyDescent="0.25">
      <c r="C75" s="13">
        <f t="shared" si="5"/>
        <v>46</v>
      </c>
      <c r="D75" s="14">
        <f t="shared" si="7"/>
        <v>1863.1</v>
      </c>
      <c r="E75" s="15">
        <f t="shared" si="7"/>
        <v>2162.3000000000002</v>
      </c>
      <c r="F75" s="15">
        <f t="shared" si="7"/>
        <v>2580.5500000000002</v>
      </c>
      <c r="G75" s="15">
        <f t="shared" si="7"/>
        <v>3207.35</v>
      </c>
      <c r="H75" s="15">
        <f t="shared" si="7"/>
        <v>4243.5</v>
      </c>
      <c r="I75" s="15">
        <f t="shared" si="7"/>
        <v>6311.4</v>
      </c>
      <c r="J75" s="16">
        <f t="shared" si="4"/>
        <v>12505.75</v>
      </c>
    </row>
    <row r="76" spans="3:10" x14ac:dyDescent="0.25">
      <c r="C76" s="13">
        <f t="shared" si="5"/>
        <v>47</v>
      </c>
      <c r="D76" s="14">
        <f t="shared" si="7"/>
        <v>1840.1</v>
      </c>
      <c r="E76" s="15">
        <f t="shared" si="7"/>
        <v>2135.6</v>
      </c>
      <c r="F76" s="15">
        <f t="shared" si="7"/>
        <v>2548.6999999999998</v>
      </c>
      <c r="G76" s="15">
        <f t="shared" si="7"/>
        <v>3167.75</v>
      </c>
      <c r="H76" s="15">
        <f t="shared" si="7"/>
        <v>4191.1000000000004</v>
      </c>
      <c r="I76" s="15">
        <f t="shared" si="7"/>
        <v>6233.5</v>
      </c>
      <c r="J76" s="16">
        <f t="shared" si="4"/>
        <v>12351.4</v>
      </c>
    </row>
    <row r="77" spans="3:10" x14ac:dyDescent="0.25">
      <c r="C77" s="13">
        <f t="shared" si="5"/>
        <v>48</v>
      </c>
      <c r="D77" s="14">
        <f t="shared" si="7"/>
        <v>1817.35</v>
      </c>
      <c r="E77" s="15">
        <f t="shared" si="7"/>
        <v>2109.1999999999998</v>
      </c>
      <c r="F77" s="15">
        <f t="shared" si="7"/>
        <v>2517.1999999999998</v>
      </c>
      <c r="G77" s="15">
        <f t="shared" si="7"/>
        <v>3128.65</v>
      </c>
      <c r="H77" s="15">
        <f t="shared" si="7"/>
        <v>4139.3500000000004</v>
      </c>
      <c r="I77" s="15">
        <f t="shared" si="7"/>
        <v>6156.55</v>
      </c>
      <c r="J77" s="16">
        <f t="shared" si="4"/>
        <v>12198.9</v>
      </c>
    </row>
    <row r="78" spans="3:10" x14ac:dyDescent="0.25">
      <c r="C78" s="13">
        <f t="shared" si="5"/>
        <v>49</v>
      </c>
      <c r="D78" s="14">
        <f t="shared" si="7"/>
        <v>1794.9</v>
      </c>
      <c r="E78" s="15">
        <f t="shared" si="7"/>
        <v>2083.1999999999998</v>
      </c>
      <c r="F78" s="15">
        <f t="shared" si="7"/>
        <v>2486.15</v>
      </c>
      <c r="G78" s="15">
        <f t="shared" si="7"/>
        <v>3090</v>
      </c>
      <c r="H78" s="15">
        <f t="shared" si="7"/>
        <v>4088.25</v>
      </c>
      <c r="I78" s="15">
        <f t="shared" si="7"/>
        <v>6080.5</v>
      </c>
      <c r="J78" s="16">
        <f t="shared" si="4"/>
        <v>12048.3</v>
      </c>
    </row>
    <row r="79" spans="3:10" x14ac:dyDescent="0.25">
      <c r="C79" s="13">
        <f t="shared" si="5"/>
        <v>50</v>
      </c>
      <c r="D79" s="14">
        <f t="shared" si="7"/>
        <v>1772.75</v>
      </c>
      <c r="E79" s="15">
        <f t="shared" si="7"/>
        <v>2057.4499999999998</v>
      </c>
      <c r="F79" s="15">
        <f t="shared" si="7"/>
        <v>2455.4499999999998</v>
      </c>
      <c r="G79" s="15">
        <f t="shared" si="7"/>
        <v>3051.85</v>
      </c>
      <c r="H79" s="15">
        <f t="shared" si="7"/>
        <v>4037.8</v>
      </c>
      <c r="I79" s="15">
        <f t="shared" si="7"/>
        <v>6005.45</v>
      </c>
      <c r="J79" s="16">
        <f t="shared" si="4"/>
        <v>11899.55</v>
      </c>
    </row>
    <row r="80" spans="3:10" x14ac:dyDescent="0.25">
      <c r="C80" s="13">
        <f t="shared" si="5"/>
        <v>51</v>
      </c>
      <c r="D80" s="14">
        <f t="shared" si="7"/>
        <v>1750.9</v>
      </c>
      <c r="E80" s="15">
        <f t="shared" si="7"/>
        <v>2032.05</v>
      </c>
      <c r="F80" s="15">
        <f t="shared" si="7"/>
        <v>2425.15</v>
      </c>
      <c r="G80" s="15">
        <f t="shared" si="7"/>
        <v>3014.2</v>
      </c>
      <c r="H80" s="15">
        <f t="shared" si="7"/>
        <v>3987.95</v>
      </c>
      <c r="I80" s="15">
        <f t="shared" si="7"/>
        <v>5931.3</v>
      </c>
      <c r="J80" s="16">
        <f t="shared" si="4"/>
        <v>11752.65</v>
      </c>
    </row>
    <row r="81" spans="3:10" x14ac:dyDescent="0.25">
      <c r="C81" s="13">
        <f t="shared" si="5"/>
        <v>52</v>
      </c>
      <c r="D81" s="14">
        <f t="shared" ref="D81:I93" si="8">IF($C81&gt;D$44,0,ROUND($F$9*(1+$F$10)^(D$44-$C81)/IF($F$11="M",D$43,D$42)*20,0)/20)</f>
        <v>1729.25</v>
      </c>
      <c r="E81" s="15">
        <f t="shared" si="8"/>
        <v>2006.95</v>
      </c>
      <c r="F81" s="15">
        <f t="shared" si="8"/>
        <v>2395.1999999999998</v>
      </c>
      <c r="G81" s="15">
        <f t="shared" si="8"/>
        <v>2977</v>
      </c>
      <c r="H81" s="15">
        <f t="shared" si="8"/>
        <v>3938.7</v>
      </c>
      <c r="I81" s="15">
        <f t="shared" si="8"/>
        <v>5858.1</v>
      </c>
      <c r="J81" s="16">
        <f t="shared" si="4"/>
        <v>11607.55</v>
      </c>
    </row>
    <row r="82" spans="3:10" x14ac:dyDescent="0.25">
      <c r="C82" s="13">
        <f t="shared" si="5"/>
        <v>53</v>
      </c>
      <c r="D82" s="14">
        <f t="shared" si="8"/>
        <v>1707.9</v>
      </c>
      <c r="E82" s="15">
        <f t="shared" si="8"/>
        <v>1982.2</v>
      </c>
      <c r="F82" s="15">
        <f t="shared" si="8"/>
        <v>2365.6</v>
      </c>
      <c r="G82" s="15">
        <f t="shared" si="8"/>
        <v>2940.25</v>
      </c>
      <c r="H82" s="15">
        <f t="shared" si="8"/>
        <v>3890.1</v>
      </c>
      <c r="I82" s="15">
        <f t="shared" si="8"/>
        <v>5785.75</v>
      </c>
      <c r="J82" s="16">
        <f t="shared" si="4"/>
        <v>11464.25</v>
      </c>
    </row>
    <row r="83" spans="3:10" x14ac:dyDescent="0.25">
      <c r="C83" s="13">
        <f t="shared" si="5"/>
        <v>54</v>
      </c>
      <c r="D83" s="14">
        <f t="shared" si="8"/>
        <v>1686.85</v>
      </c>
      <c r="E83" s="15">
        <f t="shared" si="8"/>
        <v>1957.7</v>
      </c>
      <c r="F83" s="15">
        <f t="shared" si="8"/>
        <v>2336.4</v>
      </c>
      <c r="G83" s="15">
        <f t="shared" si="8"/>
        <v>2903.95</v>
      </c>
      <c r="H83" s="15">
        <f t="shared" si="8"/>
        <v>3842.05</v>
      </c>
      <c r="I83" s="15">
        <f t="shared" si="8"/>
        <v>5714.35</v>
      </c>
      <c r="J83" s="16">
        <f t="shared" si="4"/>
        <v>11322.7</v>
      </c>
    </row>
    <row r="84" spans="3:10" x14ac:dyDescent="0.25">
      <c r="C84" s="13">
        <f t="shared" si="5"/>
        <v>55</v>
      </c>
      <c r="D84" s="14">
        <f t="shared" si="8"/>
        <v>1666</v>
      </c>
      <c r="E84" s="15">
        <f t="shared" si="8"/>
        <v>1933.55</v>
      </c>
      <c r="F84" s="15">
        <f t="shared" si="8"/>
        <v>2307.5500000000002</v>
      </c>
      <c r="G84" s="15">
        <f t="shared" si="8"/>
        <v>2868.1</v>
      </c>
      <c r="H84" s="15">
        <f t="shared" si="8"/>
        <v>3794.6</v>
      </c>
      <c r="I84" s="15">
        <f t="shared" si="8"/>
        <v>5643.8</v>
      </c>
      <c r="J84" s="16">
        <f t="shared" si="4"/>
        <v>11182.9</v>
      </c>
    </row>
    <row r="85" spans="3:10" x14ac:dyDescent="0.25">
      <c r="C85" s="13">
        <f t="shared" si="5"/>
        <v>56</v>
      </c>
      <c r="D85" s="14">
        <f t="shared" si="8"/>
        <v>1645.45</v>
      </c>
      <c r="E85" s="15">
        <f t="shared" si="8"/>
        <v>1909.7</v>
      </c>
      <c r="F85" s="15">
        <f t="shared" si="8"/>
        <v>2279.1</v>
      </c>
      <c r="G85" s="15">
        <f t="shared" si="8"/>
        <v>2832.65</v>
      </c>
      <c r="H85" s="15">
        <f t="shared" si="8"/>
        <v>3747.8</v>
      </c>
      <c r="I85" s="15">
        <f t="shared" si="8"/>
        <v>5574.1</v>
      </c>
      <c r="J85" s="16">
        <f t="shared" si="4"/>
        <v>11044.85</v>
      </c>
    </row>
    <row r="86" spans="3:10" x14ac:dyDescent="0.25">
      <c r="C86" s="13">
        <f t="shared" si="5"/>
        <v>57</v>
      </c>
      <c r="D86" s="14">
        <f t="shared" si="8"/>
        <v>1625.1</v>
      </c>
      <c r="E86" s="15">
        <f t="shared" si="8"/>
        <v>1886.1</v>
      </c>
      <c r="F86" s="15">
        <f t="shared" si="8"/>
        <v>2250.9499999999998</v>
      </c>
      <c r="G86" s="15">
        <f t="shared" si="8"/>
        <v>2797.7</v>
      </c>
      <c r="H86" s="15">
        <f t="shared" si="8"/>
        <v>3701.5</v>
      </c>
      <c r="I86" s="15">
        <f t="shared" si="8"/>
        <v>5505.3</v>
      </c>
      <c r="J86" s="16">
        <f t="shared" si="4"/>
        <v>10908.5</v>
      </c>
    </row>
    <row r="87" spans="3:10" x14ac:dyDescent="0.25">
      <c r="C87" s="13">
        <f t="shared" si="5"/>
        <v>58</v>
      </c>
      <c r="D87" s="14">
        <f t="shared" si="8"/>
        <v>1605.05</v>
      </c>
      <c r="E87" s="15">
        <f t="shared" si="8"/>
        <v>1862.8</v>
      </c>
      <c r="F87" s="15">
        <f t="shared" si="8"/>
        <v>2223.15</v>
      </c>
      <c r="G87" s="15">
        <f t="shared" si="8"/>
        <v>2763.15</v>
      </c>
      <c r="H87" s="15">
        <f t="shared" si="8"/>
        <v>3655.8</v>
      </c>
      <c r="I87" s="15">
        <f t="shared" si="8"/>
        <v>5437.35</v>
      </c>
      <c r="J87" s="16">
        <f t="shared" si="4"/>
        <v>10773.85</v>
      </c>
    </row>
    <row r="88" spans="3:10" x14ac:dyDescent="0.25">
      <c r="C88" s="13">
        <f t="shared" si="5"/>
        <v>59</v>
      </c>
      <c r="D88" s="14">
        <f t="shared" si="8"/>
        <v>0</v>
      </c>
      <c r="E88" s="15">
        <f t="shared" si="8"/>
        <v>1839.8</v>
      </c>
      <c r="F88" s="15">
        <f t="shared" si="8"/>
        <v>2195.6999999999998</v>
      </c>
      <c r="G88" s="15">
        <f t="shared" si="8"/>
        <v>2729.05</v>
      </c>
      <c r="H88" s="15">
        <f t="shared" si="8"/>
        <v>3610.7</v>
      </c>
      <c r="I88" s="15">
        <f t="shared" si="8"/>
        <v>5370.2</v>
      </c>
      <c r="J88" s="16">
        <f t="shared" si="4"/>
        <v>10640.8</v>
      </c>
    </row>
    <row r="89" spans="3:10" x14ac:dyDescent="0.25">
      <c r="C89" s="13">
        <f t="shared" si="5"/>
        <v>60</v>
      </c>
      <c r="D89" s="14">
        <f t="shared" si="8"/>
        <v>0</v>
      </c>
      <c r="E89" s="15">
        <f t="shared" si="8"/>
        <v>0</v>
      </c>
      <c r="F89" s="15">
        <f t="shared" si="8"/>
        <v>2168.6</v>
      </c>
      <c r="G89" s="15">
        <f t="shared" si="8"/>
        <v>2695.35</v>
      </c>
      <c r="H89" s="15">
        <f t="shared" si="8"/>
        <v>3566.1</v>
      </c>
      <c r="I89" s="15">
        <f t="shared" si="8"/>
        <v>5303.9</v>
      </c>
      <c r="J89" s="16">
        <f t="shared" si="4"/>
        <v>10509.45</v>
      </c>
    </row>
    <row r="90" spans="3:10" x14ac:dyDescent="0.25">
      <c r="C90" s="13">
        <f t="shared" si="5"/>
        <v>61</v>
      </c>
      <c r="D90" s="14">
        <f t="shared" si="8"/>
        <v>0</v>
      </c>
      <c r="E90" s="15">
        <f t="shared" si="8"/>
        <v>0</v>
      </c>
      <c r="F90" s="15">
        <f t="shared" si="8"/>
        <v>0</v>
      </c>
      <c r="G90" s="15">
        <f t="shared" si="8"/>
        <v>2662.1</v>
      </c>
      <c r="H90" s="15">
        <f t="shared" si="8"/>
        <v>3522.05</v>
      </c>
      <c r="I90" s="15">
        <f t="shared" si="8"/>
        <v>5238.3999999999996</v>
      </c>
      <c r="J90" s="16">
        <f t="shared" si="4"/>
        <v>10379.700000000001</v>
      </c>
    </row>
    <row r="91" spans="3:10" x14ac:dyDescent="0.25">
      <c r="C91" s="13">
        <f t="shared" si="5"/>
        <v>62</v>
      </c>
      <c r="D91" s="14">
        <f t="shared" si="8"/>
        <v>0</v>
      </c>
      <c r="E91" s="15">
        <f t="shared" si="8"/>
        <v>0</v>
      </c>
      <c r="F91" s="15">
        <f t="shared" si="8"/>
        <v>0</v>
      </c>
      <c r="G91" s="15">
        <f t="shared" si="8"/>
        <v>0</v>
      </c>
      <c r="H91" s="15">
        <f t="shared" si="8"/>
        <v>3478.6</v>
      </c>
      <c r="I91" s="15">
        <f t="shared" si="8"/>
        <v>5173.75</v>
      </c>
      <c r="J91" s="16">
        <f t="shared" si="4"/>
        <v>10251.549999999999</v>
      </c>
    </row>
    <row r="92" spans="3:10" x14ac:dyDescent="0.25">
      <c r="C92" s="13">
        <f t="shared" si="5"/>
        <v>63</v>
      </c>
      <c r="D92" s="14">
        <f t="shared" si="8"/>
        <v>0</v>
      </c>
      <c r="E92" s="15">
        <f t="shared" si="8"/>
        <v>0</v>
      </c>
      <c r="F92" s="15">
        <f t="shared" si="8"/>
        <v>0</v>
      </c>
      <c r="G92" s="15">
        <f t="shared" si="8"/>
        <v>0</v>
      </c>
      <c r="H92" s="15">
        <f t="shared" si="8"/>
        <v>0</v>
      </c>
      <c r="I92" s="15">
        <f t="shared" si="8"/>
        <v>5109.8999999999996</v>
      </c>
      <c r="J92" s="16">
        <f t="shared" si="4"/>
        <v>10125</v>
      </c>
    </row>
    <row r="93" spans="3:10" ht="14.4" thickBot="1" x14ac:dyDescent="0.3">
      <c r="C93" s="17">
        <f t="shared" si="5"/>
        <v>64</v>
      </c>
      <c r="D93" s="18">
        <f t="shared" si="8"/>
        <v>0</v>
      </c>
      <c r="E93" s="19">
        <f t="shared" si="8"/>
        <v>0</v>
      </c>
      <c r="F93" s="19">
        <f t="shared" si="8"/>
        <v>0</v>
      </c>
      <c r="G93" s="19">
        <f t="shared" si="8"/>
        <v>0</v>
      </c>
      <c r="H93" s="19">
        <f t="shared" si="8"/>
        <v>0</v>
      </c>
      <c r="I93" s="15">
        <f t="shared" si="8"/>
        <v>0</v>
      </c>
      <c r="J93" s="20">
        <f t="shared" si="4"/>
        <v>10000</v>
      </c>
    </row>
  </sheetData>
  <sheetProtection password="D433" sheet="1" objects="1" scenarios="1" selectLockedCells="1"/>
  <mergeCells count="3">
    <mergeCell ref="C2:J2"/>
    <mergeCell ref="C4:J4"/>
    <mergeCell ref="C6:J6"/>
  </mergeCells>
  <conditionalFormatting sqref="D51:J93">
    <cfRule type="expression" dxfId="0" priority="1" stopIfTrue="1">
      <formula>$J$10-$J$9=$C51</formula>
    </cfRule>
  </conditionalFormatting>
  <dataValidations count="1">
    <dataValidation type="list" allowBlank="1" showInputMessage="1" showErrorMessage="1" sqref="F11">
      <formula1>$M$9:$M$10</formula1>
    </dataValidation>
  </dataValidations>
  <printOptions horizontalCentered="1"/>
  <pageMargins left="0" right="0" top="0.59055118110236227" bottom="0.39370078740157483" header="0" footer="0.19685039370078741"/>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Altersrente</vt:lpstr>
      <vt:lpstr>AHV-Ueb.Rente </vt:lpstr>
      <vt:lpstr>'AHV-Ueb.Rente '!Zone_d_impression</vt:lpstr>
      <vt:lpstr>Altersrente!Zone_d_impression</vt:lpstr>
    </vt:vector>
  </TitlesOfParts>
  <Company>Etat du Valais - Staat Wallis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AC_VS</dc:creator>
  <cp:lastModifiedBy>SCI</cp:lastModifiedBy>
  <cp:lastPrinted>2016-05-13T12:22:23Z</cp:lastPrinted>
  <dcterms:created xsi:type="dcterms:W3CDTF">2012-06-26T08:09:11Z</dcterms:created>
  <dcterms:modified xsi:type="dcterms:W3CDTF">2016-05-24T09:30:47Z</dcterms:modified>
</cp:coreProperties>
</file>